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olaborador\Documents\ARAUCARIA\04-SITE\Salários\"/>
    </mc:Choice>
  </mc:AlternateContent>
  <xr:revisionPtr revIDLastSave="0" documentId="8_{0D587151-95EF-4B0A-A129-FB759404C378}" xr6:coauthVersionLast="47" xr6:coauthVersionMax="47" xr10:uidLastSave="{00000000-0000-0000-0000-000000000000}"/>
  <bookViews>
    <workbookView xWindow="28680" yWindow="-120" windowWidth="29040" windowHeight="15720" tabRatio="735" activeTab="3" xr2:uid="{3EA33A36-2464-496B-903F-6F899121EFA1}"/>
  </bookViews>
  <sheets>
    <sheet name="DF" sheetId="2" r:id="rId1"/>
    <sheet name="Siglas" sheetId="9" r:id="rId2"/>
    <sheet name="Janeiro 2026" sheetId="87" r:id="rId3"/>
    <sheet name="Fevereiro 2026" sheetId="88" r:id="rId4"/>
  </sheets>
  <definedNames>
    <definedName name="_xlnm._FilterDatabase" localSheetId="3" hidden="1">'Fevereiro 2026'!$A$1:$L$65</definedName>
    <definedName name="_xlnm._FilterDatabase" localSheetId="2" hidden="1">'Janeiro 2026'!$A$1:$L$66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88" l="1"/>
  <c r="K53" i="88" s="1"/>
  <c r="I39" i="88"/>
  <c r="K39" i="88" s="1"/>
  <c r="I13" i="88"/>
  <c r="K13" i="88" s="1"/>
  <c r="I17" i="88"/>
  <c r="K43" i="88"/>
  <c r="K2" i="88"/>
  <c r="K4" i="87"/>
  <c r="H27" i="88"/>
  <c r="J61" i="88"/>
  <c r="H61" i="88"/>
  <c r="K60" i="88"/>
  <c r="K59" i="88"/>
  <c r="K58" i="88"/>
  <c r="K57" i="88"/>
  <c r="K56" i="88"/>
  <c r="K55" i="88"/>
  <c r="K54" i="88"/>
  <c r="K52" i="88"/>
  <c r="K51" i="88"/>
  <c r="K50" i="88"/>
  <c r="K49" i="88"/>
  <c r="K48" i="88"/>
  <c r="K47" i="88"/>
  <c r="K46" i="88"/>
  <c r="K45" i="88"/>
  <c r="K44" i="88"/>
  <c r="K42" i="88"/>
  <c r="K41" i="88"/>
  <c r="K40" i="88"/>
  <c r="K38" i="88"/>
  <c r="K37" i="88"/>
  <c r="K36" i="88"/>
  <c r="K35" i="88"/>
  <c r="K34" i="88"/>
  <c r="K33" i="88"/>
  <c r="K32" i="88"/>
  <c r="K31" i="88"/>
  <c r="K30" i="88"/>
  <c r="K29" i="88"/>
  <c r="K28" i="88"/>
  <c r="K27" i="88"/>
  <c r="K26" i="88"/>
  <c r="K25" i="88"/>
  <c r="K24" i="88"/>
  <c r="K23" i="88"/>
  <c r="K22" i="88"/>
  <c r="K21" i="88"/>
  <c r="K20" i="88"/>
  <c r="K19" i="88"/>
  <c r="K18" i="88"/>
  <c r="K17" i="88"/>
  <c r="K16" i="88"/>
  <c r="K15" i="88"/>
  <c r="K14" i="88"/>
  <c r="K12" i="88"/>
  <c r="K11" i="88"/>
  <c r="K10" i="88"/>
  <c r="K9" i="88"/>
  <c r="K8" i="88"/>
  <c r="K7" i="88"/>
  <c r="K6" i="88"/>
  <c r="K5" i="88"/>
  <c r="K4" i="88"/>
  <c r="K3" i="88"/>
  <c r="I17" i="87"/>
  <c r="I61" i="88" l="1"/>
  <c r="K61" i="88"/>
  <c r="K3" i="87"/>
  <c r="K5" i="87"/>
  <c r="K6" i="87"/>
  <c r="K7" i="87"/>
  <c r="K8" i="87"/>
  <c r="K9" i="87"/>
  <c r="K10" i="87"/>
  <c r="K11" i="87"/>
  <c r="K12" i="87"/>
  <c r="K13" i="87"/>
  <c r="K14" i="87"/>
  <c r="K15" i="87"/>
  <c r="K16" i="87"/>
  <c r="K17" i="87"/>
  <c r="K18" i="87"/>
  <c r="K19" i="87"/>
  <c r="K20" i="87"/>
  <c r="K21" i="87"/>
  <c r="K22" i="87"/>
  <c r="K23" i="87"/>
  <c r="K26" i="87"/>
  <c r="K27" i="87"/>
  <c r="K28" i="87"/>
  <c r="K29" i="87"/>
  <c r="K30" i="87"/>
  <c r="K31" i="87"/>
  <c r="K32" i="87"/>
  <c r="K33" i="87"/>
  <c r="K34" i="87"/>
  <c r="K35" i="87"/>
  <c r="K36" i="87"/>
  <c r="K37" i="87"/>
  <c r="K38" i="87"/>
  <c r="K39" i="87"/>
  <c r="K40" i="87"/>
  <c r="K41" i="87"/>
  <c r="K42" i="87"/>
  <c r="K43" i="87"/>
  <c r="K44" i="87"/>
  <c r="K45" i="87"/>
  <c r="K46" i="87"/>
  <c r="K47" i="87"/>
  <c r="K48" i="87"/>
  <c r="K49" i="87"/>
  <c r="K50" i="87"/>
  <c r="K51" i="87"/>
  <c r="K52" i="87"/>
  <c r="K53" i="87"/>
  <c r="K54" i="87"/>
  <c r="K55" i="87"/>
  <c r="K56" i="87"/>
  <c r="K57" i="87"/>
  <c r="K58" i="87"/>
  <c r="K59" i="87"/>
  <c r="K60" i="87"/>
  <c r="K61" i="87"/>
  <c r="K25" i="87" l="1"/>
  <c r="K24" i="87"/>
  <c r="J62" i="87"/>
  <c r="H27" i="87"/>
  <c r="H62" i="87" s="1"/>
  <c r="K2" i="87"/>
  <c r="I62" i="87" l="1"/>
  <c r="K62" i="87"/>
</calcChain>
</file>

<file path=xl/sharedStrings.xml><?xml version="1.0" encoding="utf-8"?>
<sst xmlns="http://schemas.openxmlformats.org/spreadsheetml/2006/main" count="872" uniqueCount="254">
  <si>
    <t>PORTAL DA TRANSPARÊNCIA DA FUNDAÇÃO ARAUCÁRIA</t>
  </si>
  <si>
    <t xml:space="preserve">DEMONSTRATIVO FUNCIONAL </t>
  </si>
  <si>
    <t>A Diretoria Executiva da Fundação Araucária de Apoio ao Desenvolvimento Científico e Tecnológico do Estado do Paraná, órgão da administração indireta do Governo do Estado do Paraná, vinculado à Secretaria de Ciência, Tecnologia e Ensino Superior do Estado do Paraná, em atenção à Lei Federal 13.460/2017 (Lei dos Direitos do Usuário de Serviços Públicos); Decreto Federal 8.777/2016 (Decreto dos Dados Abertos); Decreto Estadual 2.156/2015 (Decreto da Qualidade da Gestão Pública); Decreto Estadual 10.285/2014 (Decreto da Garantia de Acesso à Informação); Decreto Federal 7.724/2012 (Decreto da LAI); Lei Federal 12.527/2011 (Lei da LAI) e em conformidade com a Constituição do Estado do Paraná (Art. 234), divulga a Lista Funcional vigente, com as relações de funcionários, cargos e local de exercício das funções, conforme planilhas mensais, a seguir.</t>
  </si>
  <si>
    <t>Curitiba, 31 de janeiro de 2020.</t>
  </si>
  <si>
    <t>__________________________________________</t>
  </si>
  <si>
    <t>Gerson Koch - Diretor de Administração e Finanças</t>
  </si>
  <si>
    <t>Celia de Oliveira Corso - SERHU</t>
  </si>
  <si>
    <t>SETORES</t>
  </si>
  <si>
    <t>ACOM</t>
  </si>
  <si>
    <t>Assessoria de Comunicação</t>
  </si>
  <si>
    <t>AINTER</t>
  </si>
  <si>
    <t>Assessoria de Internacionalização</t>
  </si>
  <si>
    <t>APRES</t>
  </si>
  <si>
    <t>ARI</t>
  </si>
  <si>
    <t>Assessoria de Relações Institucionais</t>
  </si>
  <si>
    <t>DAF</t>
  </si>
  <si>
    <t>Diretoria de Administração e Finanças</t>
  </si>
  <si>
    <t>DCTI</t>
  </si>
  <si>
    <t>Diretoria de Ciência, Tecnologia e Inovação</t>
  </si>
  <si>
    <t>SEADM</t>
  </si>
  <si>
    <t xml:space="preserve">Setor de Apoio Administrativo </t>
  </si>
  <si>
    <t>SEAPC</t>
  </si>
  <si>
    <t>Setor de Análise de Prestações de Contas</t>
  </si>
  <si>
    <t>SECET</t>
  </si>
  <si>
    <t>SECON</t>
  </si>
  <si>
    <t>SEFIN</t>
  </si>
  <si>
    <t>Setor Contábil-Financeiro</t>
  </si>
  <si>
    <t>SENAPI</t>
  </si>
  <si>
    <t>Setor dos Novos Arranjos de Pesquisa e Inovação</t>
  </si>
  <si>
    <t>SETIC</t>
  </si>
  <si>
    <t>Setor de Tecnologia da Informação e Comunicação</t>
  </si>
  <si>
    <t>SINOV</t>
  </si>
  <si>
    <t>Setor de Inovação</t>
  </si>
  <si>
    <t>CARGOS</t>
  </si>
  <si>
    <t>OUTROS ÓRGÃOS</t>
  </si>
  <si>
    <t>SETI</t>
  </si>
  <si>
    <t>Secretaria de Ciência Tecnologia e Ensino Superior do Estado do Paraná</t>
  </si>
  <si>
    <t>UEF</t>
  </si>
  <si>
    <t>Unidade Executora do Fundo Paraná</t>
  </si>
  <si>
    <t>BOLSAS</t>
  </si>
  <si>
    <t>Senar-PR</t>
  </si>
  <si>
    <t>Programa Paranaense de Apoio à Agropesquisa e Formação Aplicada em Rede (Parceria: Senar-PR)</t>
  </si>
  <si>
    <t>Relação Funcional</t>
  </si>
  <si>
    <t>Matrícula</t>
  </si>
  <si>
    <t>Categoria Salarial</t>
  </si>
  <si>
    <t>Cargo</t>
  </si>
  <si>
    <t>Função</t>
  </si>
  <si>
    <t>Setor</t>
  </si>
  <si>
    <t>Regime de Horas</t>
  </si>
  <si>
    <t>Salário Bruto (R$)</t>
  </si>
  <si>
    <t>Vencimentos (R$)</t>
  </si>
  <si>
    <t>Descontos (R$)</t>
  </si>
  <si>
    <t>Salário Líquido (R$)</t>
  </si>
  <si>
    <t>Observações</t>
  </si>
  <si>
    <t>Ramiro Wahrhaftig</t>
  </si>
  <si>
    <t>D.5</t>
  </si>
  <si>
    <t>E 14</t>
  </si>
  <si>
    <t>Presidente</t>
  </si>
  <si>
    <t>PRES</t>
  </si>
  <si>
    <t>Gerson Koch</t>
  </si>
  <si>
    <t>D.6</t>
  </si>
  <si>
    <t>E 13</t>
  </si>
  <si>
    <t>Diretor</t>
  </si>
  <si>
    <t>Luis Márcio Spinosa</t>
  </si>
  <si>
    <t>D.7</t>
  </si>
  <si>
    <t>Nilceu Jacob Deitos</t>
  </si>
  <si>
    <t>D.9</t>
  </si>
  <si>
    <t>Cristianne Cordeiro Nascimento</t>
  </si>
  <si>
    <t>40h/sem</t>
  </si>
  <si>
    <t>Eliane Segati Rios</t>
  </si>
  <si>
    <t>Diárias</t>
  </si>
  <si>
    <t>Linnyer Beatriz Ruiz Aylon</t>
  </si>
  <si>
    <t>30h/sem</t>
  </si>
  <si>
    <t>Rosana Malheiros Gaertner</t>
  </si>
  <si>
    <t>Barbara Sayuri Poffo Taniguti</t>
  </si>
  <si>
    <t>Analista</t>
  </si>
  <si>
    <t>Caroline Da Rocha Franco</t>
  </si>
  <si>
    <t>Celia de Oliveira Corso</t>
  </si>
  <si>
    <t xml:space="preserve">Cleber Prechlak </t>
  </si>
  <si>
    <t>Deise Elenice Bajerski Pigatto</t>
  </si>
  <si>
    <t>Deyvid Oliveira dos Anjos</t>
  </si>
  <si>
    <t>Diego Iwankio</t>
  </si>
  <si>
    <t>Edson Smith</t>
  </si>
  <si>
    <t>Eny Rigoni Chiesorin</t>
  </si>
  <si>
    <t>Fernanda Carine Scheidt</t>
  </si>
  <si>
    <t>Giselle G. Muller Gonçalves</t>
  </si>
  <si>
    <t>Guilherme Pelanda Onofre</t>
  </si>
  <si>
    <t>Joana O. Chrestenzen</t>
  </si>
  <si>
    <t>Joelson Miranda</t>
  </si>
  <si>
    <t>Jossiane Carla Gazzoni</t>
  </si>
  <si>
    <t xml:space="preserve">Julio Cezar Bittencourt Silva </t>
  </si>
  <si>
    <t>E 04</t>
  </si>
  <si>
    <t>Luan Baptista da Silva</t>
  </si>
  <si>
    <t>Luis Guilherme B. Goetzke</t>
  </si>
  <si>
    <t>Marcelo Barao Cabral</t>
  </si>
  <si>
    <t>Mariuse Buczak Rothemburg</t>
  </si>
  <si>
    <t>Marly Terezinha Barao</t>
  </si>
  <si>
    <t>Mayumi Seto Takeguma</t>
  </si>
  <si>
    <t>Monica Mazzei Florecki</t>
  </si>
  <si>
    <t>Simone F. Da Silva Cardoso</t>
  </si>
  <si>
    <t>Sueli Pires</t>
  </si>
  <si>
    <t>Tarcisio Lindislei P. Batalhoto</t>
  </si>
  <si>
    <t>Ticiane B. Galdino da Silva</t>
  </si>
  <si>
    <t>Jornalista</t>
  </si>
  <si>
    <t>25h/sem</t>
  </si>
  <si>
    <t>Vanessa Costa Bruzetti</t>
  </si>
  <si>
    <t>Vanessa Rita Barazzetti</t>
  </si>
  <si>
    <t>Apoio</t>
  </si>
  <si>
    <t>Bolsa + Auxílio Transporte</t>
  </si>
  <si>
    <t>Karin Regina Muller</t>
  </si>
  <si>
    <t>Lucas Henrique Kober</t>
  </si>
  <si>
    <t>Mariana Lazier Sarturi</t>
  </si>
  <si>
    <t>Bolsista</t>
  </si>
  <si>
    <t>Research</t>
  </si>
  <si>
    <t xml:space="preserve">Bolsa - Programa Napi Gestão/Difusão CT&amp;I </t>
  </si>
  <si>
    <t>Cleverson Vitorio Andreoli</t>
  </si>
  <si>
    <t>Deborah Bernett Leal da Silva</t>
  </si>
  <si>
    <t>Kimberli Sartori dos Santos</t>
  </si>
  <si>
    <t>Brenda Brittes Kobs</t>
  </si>
  <si>
    <t>Fabiano Gonçalves Costa</t>
  </si>
  <si>
    <t>ATEC</t>
  </si>
  <si>
    <t>Elisangela Pini</t>
  </si>
  <si>
    <t>G 13</t>
  </si>
  <si>
    <t>G 18</t>
  </si>
  <si>
    <t>G 11</t>
  </si>
  <si>
    <t>G 09</t>
  </si>
  <si>
    <t>G 16</t>
  </si>
  <si>
    <t>H 11</t>
  </si>
  <si>
    <t>H 16</t>
  </si>
  <si>
    <t>F 14</t>
  </si>
  <si>
    <t>F 12</t>
  </si>
  <si>
    <t>Procurador</t>
  </si>
  <si>
    <t>I 19</t>
  </si>
  <si>
    <t>I 13</t>
  </si>
  <si>
    <t>D 24</t>
  </si>
  <si>
    <t>C 34</t>
  </si>
  <si>
    <t>C 26</t>
  </si>
  <si>
    <t>C 28</t>
  </si>
  <si>
    <t>C 32</t>
  </si>
  <si>
    <t>E 06</t>
  </si>
  <si>
    <t>E 15</t>
  </si>
  <si>
    <t>C28</t>
  </si>
  <si>
    <t>Pedro Armando Gomes Picolli</t>
  </si>
  <si>
    <t>Luiza Bornancin E Santos</t>
  </si>
  <si>
    <t xml:space="preserve">Bolsa + Auxílio Transporte </t>
  </si>
  <si>
    <t>Assessoria</t>
  </si>
  <si>
    <t>Edenilse Maria Willers</t>
  </si>
  <si>
    <t>PROJUR</t>
  </si>
  <si>
    <t>APCTI - PL</t>
  </si>
  <si>
    <t>APCTI - SR</t>
  </si>
  <si>
    <t>APCTI</t>
  </si>
  <si>
    <t>Analista de Políticas de Ciência, Tecnologia e Inovação</t>
  </si>
  <si>
    <t>TPCTI - PL</t>
  </si>
  <si>
    <t>Técnico</t>
  </si>
  <si>
    <t>TTI - PL</t>
  </si>
  <si>
    <t>Técnico de Tecnologia da Informação</t>
  </si>
  <si>
    <t>TTI</t>
  </si>
  <si>
    <t>TPCTI</t>
  </si>
  <si>
    <t>TPCTII - PL</t>
  </si>
  <si>
    <t>Fátima Ap. da Cruz Padoan</t>
  </si>
  <si>
    <t>Ettore Gustavo C. da Cunha</t>
  </si>
  <si>
    <t>NICS</t>
  </si>
  <si>
    <t xml:space="preserve">Núcleo de Integridade e Compliance Setorial </t>
  </si>
  <si>
    <t>SEGEP</t>
  </si>
  <si>
    <t>Setor de Gestão de Pessoas</t>
  </si>
  <si>
    <t>Técnico de Políticas de Ciência, Tecnologia e Inovação</t>
  </si>
  <si>
    <t>Totais</t>
  </si>
  <si>
    <t>Fernando Henrique Lermen</t>
  </si>
  <si>
    <t>FG-1</t>
  </si>
  <si>
    <t>36h/sem</t>
  </si>
  <si>
    <t>32h/sem</t>
  </si>
  <si>
    <t xml:space="preserve">Assessor(a) </t>
  </si>
  <si>
    <t>Estagiário(a)</t>
  </si>
  <si>
    <t>Coordenador(a)</t>
  </si>
  <si>
    <t>Contador(a)</t>
  </si>
  <si>
    <t>Chefia de Setor</t>
  </si>
  <si>
    <t>Diretoria Executiva</t>
  </si>
  <si>
    <t>Secretaria</t>
  </si>
  <si>
    <t>Recepção</t>
  </si>
  <si>
    <t>Debora de Mello G. Sant'Ana</t>
  </si>
  <si>
    <t>Setor de Convênios e Contratos</t>
  </si>
  <si>
    <t>Procuradoria Jurídica</t>
  </si>
  <si>
    <t xml:space="preserve">Programa Napi Gestão/Difusão CT&amp;I </t>
  </si>
  <si>
    <t>Coordenadoria de Ciência e Academia</t>
  </si>
  <si>
    <t>Coordenadoria de Tecnologia e Inovação</t>
  </si>
  <si>
    <t>Larissa Danila Vitoria Siqueira</t>
  </si>
  <si>
    <t>Lucas Emilio Bordignon</t>
  </si>
  <si>
    <t>Monica Pereira Forte</t>
  </si>
  <si>
    <t>Patricia Oliveira de Souza</t>
  </si>
  <si>
    <t>Bolsa - Programa Senar-PR  - Termo Aditivo</t>
  </si>
  <si>
    <t>Andre Luiz dos Santos Pereira</t>
  </si>
  <si>
    <t>Milena Carol Hascalovici dos Santos</t>
  </si>
  <si>
    <t>Bolsa  + Auxílio Transporte</t>
  </si>
  <si>
    <t>Salário + Férias + Adic 1/3 Férias</t>
  </si>
  <si>
    <t>Maria Eduarda da Silva Henschel</t>
  </si>
  <si>
    <t>Menor Aprendiz</t>
  </si>
  <si>
    <t>AUX PCTI</t>
  </si>
  <si>
    <t>100h/mês</t>
  </si>
  <si>
    <t>20h/sem</t>
  </si>
  <si>
    <t>Bolsa + Auxílio Transporte 01 e 02/26</t>
  </si>
  <si>
    <t xml:space="preserve">GF-1 + Reembolso Plano Saúde </t>
  </si>
  <si>
    <t>Salário + Gratificação de Chefia+ Férias + Adic 1/3 Férias</t>
  </si>
  <si>
    <t>Salário + Adic de Graduação + Férias +  Adic 1/3 Férias</t>
  </si>
  <si>
    <t>Salário + Adic de graduação + Gratificação + Férias + Adic 1/3 Férias</t>
  </si>
  <si>
    <t>Salário  + Gratificação + Férias + Adic 1/3 Férias</t>
  </si>
  <si>
    <t>Salário + Adic de Graduação + Férias + Adic 1/3 Férias</t>
  </si>
  <si>
    <t>Salário + Adic Graduação + Ressarcimento Curso + Gratificação de Chefia  + Férias + Adic 1/3 Férias</t>
  </si>
  <si>
    <t>Salário + Reembolso Plano de Saúde + Gratificação de Chefia + Férias + Adic 1/3 Fériass</t>
  </si>
  <si>
    <t>Salário + Reembolso Plano de Saúde + Férias + Adic 1/3 Férias</t>
  </si>
  <si>
    <t>Salário + Reembolso Plano de Saúde + Adic Graduação + Férias + Adic 1/3 Férias</t>
  </si>
  <si>
    <t>Salário + Reembolso Plano de Saúde + Gratificação + Férias + Adic 1/3 Férias</t>
  </si>
  <si>
    <t>Salário + Curso + Gratificação + Férias + Adic 1/3 Férias</t>
  </si>
  <si>
    <t>Salário + Adic Graduação + Gratificação de Chefia + Férias + Adic 1/3 Férias</t>
  </si>
  <si>
    <t>Salário + Gratificação + Adic Graduação + Férias + Adic 1/3 Férias</t>
  </si>
  <si>
    <t>Salário + Gratificação de Chefia + Férias + Adic 1/3 Férias</t>
  </si>
  <si>
    <t>Salário + Gratificação Chefia + Férias + Adic 1/3 Férias</t>
  </si>
  <si>
    <t>Salário + Reembolso Plano Saúde + Férias + Adic 1/3 Férias</t>
  </si>
  <si>
    <t>Salário + Gratificação + Férias + Adic 1/3 Férias</t>
  </si>
  <si>
    <t>Salário + Aux. Transporte + Férias + Adic 1/3 Férias</t>
  </si>
  <si>
    <t>Bolsa + Auxílio Transporte + Recesso remunerado + Rescisão</t>
  </si>
  <si>
    <t>GF-1 + diárias</t>
  </si>
  <si>
    <t>GF-1 + Reembolso Plano Saúde + diárias</t>
  </si>
  <si>
    <t>FG-1 + Diárias</t>
  </si>
  <si>
    <t xml:space="preserve">FG-1 </t>
  </si>
  <si>
    <t>Bolsa + Auxílio Transporte + Recesso remunerado</t>
  </si>
  <si>
    <t xml:space="preserve">Salário </t>
  </si>
  <si>
    <t>Salário + Gratificação de Chefia</t>
  </si>
  <si>
    <t xml:space="preserve">Salário + Adic de Graduação </t>
  </si>
  <si>
    <t xml:space="preserve">Salário + Adic de graduação + Gratificação </t>
  </si>
  <si>
    <t xml:space="preserve">Salário  + Gratificação </t>
  </si>
  <si>
    <t xml:space="preserve">Salário + Gratificação Chefia </t>
  </si>
  <si>
    <t xml:space="preserve">Salário + Adic Graduação + Ressarcimento Curso + Gratificação de Chefia </t>
  </si>
  <si>
    <t xml:space="preserve">Salário + Reembolso Plano de Saúde + Gratificação de Chefia </t>
  </si>
  <si>
    <t>Salário + Reembolso Plano de Saúde</t>
  </si>
  <si>
    <t xml:space="preserve">Salário + Reembolso Plano de Saúde + Adic Graduação </t>
  </si>
  <si>
    <t xml:space="preserve">Salário + Reembolso Plano de Saúde + Gratificação </t>
  </si>
  <si>
    <t xml:space="preserve">Salário + Curso + Gratificação </t>
  </si>
  <si>
    <t xml:space="preserve">Salário + Adic Graduação + Gratificação de Chefia </t>
  </si>
  <si>
    <t xml:space="preserve">Salário + Gratificação </t>
  </si>
  <si>
    <t xml:space="preserve">Salário + Aux. Transporte </t>
  </si>
  <si>
    <t>Salário + Gratificação + Adic Graduação</t>
  </si>
  <si>
    <t xml:space="preserve">Salário + Gratificação de Chefia </t>
  </si>
  <si>
    <t>Salário + Reembolso Plano Saúde + diárias</t>
  </si>
  <si>
    <t>FG-3</t>
  </si>
  <si>
    <t>CDG</t>
  </si>
  <si>
    <t>Chefia de Gabinete</t>
  </si>
  <si>
    <t>Assessoria da Presidência</t>
  </si>
  <si>
    <t>Assessoria Técnica</t>
  </si>
  <si>
    <t>CCA</t>
  </si>
  <si>
    <t>CTI</t>
  </si>
  <si>
    <t>Setor de Ciência e Tecnologia</t>
  </si>
  <si>
    <t>SEDEX</t>
  </si>
  <si>
    <t>Secretaria da Diretoria Executiva</t>
  </si>
  <si>
    <t>Senar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</si>
</sst>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/>
    <xf numFmtId="0" fontId="0" fillId="2" borderId="5" xfId="0" applyFill="1" applyBorder="1"/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/>
    <xf numFmtId="0" fontId="9" fillId="0" borderId="5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1" fontId="8" fillId="0" borderId="6" xfId="2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/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0" fontId="12" fillId="3" borderId="6" xfId="0" applyFont="1" applyFill="1" applyBorder="1" applyAlignment="1">
      <alignment horizontal="right" vertical="center"/>
    </xf>
    <xf numFmtId="0" fontId="14" fillId="0" borderId="0" xfId="0" applyFont="1"/>
    <xf numFmtId="4" fontId="8" fillId="0" borderId="0" xfId="3" applyNumberFormat="1" applyFont="1" applyFill="1" applyBorder="1" applyAlignment="1">
      <alignment horizontal="right" vertical="center"/>
    </xf>
    <xf numFmtId="4" fontId="8" fillId="0" borderId="0" xfId="3" applyNumberFormat="1" applyFont="1" applyAlignment="1">
      <alignment horizontal="right" vertical="center"/>
    </xf>
    <xf numFmtId="1" fontId="6" fillId="0" borderId="6" xfId="2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0" fillId="0" borderId="5" xfId="0" applyBorder="1"/>
    <xf numFmtId="0" fontId="19" fillId="3" borderId="0" xfId="0" applyFont="1" applyFill="1" applyAlignment="1">
      <alignment horizontal="center" vertical="center" wrapText="1"/>
    </xf>
    <xf numFmtId="49" fontId="19" fillId="3" borderId="6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6" xfId="0" applyFont="1" applyFill="1" applyBorder="1" applyAlignment="1">
      <alignment horizontal="center" vertical="center" wrapText="1"/>
    </xf>
    <xf numFmtId="4" fontId="19" fillId="3" borderId="0" xfId="3" applyNumberFormat="1" applyFont="1" applyFill="1" applyAlignment="1">
      <alignment horizontal="center" vertical="center" wrapText="1"/>
    </xf>
    <xf numFmtId="49" fontId="20" fillId="3" borderId="5" xfId="0" applyNumberFormat="1" applyFont="1" applyFill="1" applyBorder="1" applyAlignment="1">
      <alignment horizontal="center" vertical="center"/>
    </xf>
    <xf numFmtId="49" fontId="19" fillId="3" borderId="5" xfId="0" applyNumberFormat="1" applyFont="1" applyFill="1" applyBorder="1" applyAlignment="1">
      <alignment horizontal="center" vertical="center"/>
    </xf>
    <xf numFmtId="4" fontId="8" fillId="0" borderId="0" xfId="3" applyNumberFormat="1" applyFont="1" applyFill="1" applyAlignment="1">
      <alignment wrapText="1"/>
    </xf>
    <xf numFmtId="4" fontId="21" fillId="0" borderId="0" xfId="0" applyNumberFormat="1" applyFont="1"/>
    <xf numFmtId="49" fontId="9" fillId="0" borderId="5" xfId="0" applyNumberFormat="1" applyFont="1" applyBorder="1" applyAlignment="1">
      <alignment vertical="center" wrapText="1"/>
    </xf>
    <xf numFmtId="4" fontId="8" fillId="0" borderId="0" xfId="3" applyNumberFormat="1" applyFont="1" applyFill="1"/>
    <xf numFmtId="49" fontId="9" fillId="0" borderId="5" xfId="0" applyNumberFormat="1" applyFont="1" applyBorder="1" applyAlignment="1">
      <alignment vertical="center"/>
    </xf>
    <xf numFmtId="4" fontId="8" fillId="0" borderId="0" xfId="3" applyNumberFormat="1" applyFont="1" applyFill="1" applyAlignment="1">
      <alignment horizontal="right" vertical="center"/>
    </xf>
    <xf numFmtId="4" fontId="8" fillId="0" borderId="0" xfId="0" applyNumberFormat="1" applyFont="1"/>
    <xf numFmtId="4" fontId="22" fillId="0" borderId="0" xfId="5" applyNumberFormat="1" applyFont="1"/>
    <xf numFmtId="0" fontId="8" fillId="0" borderId="6" xfId="0" applyFont="1" applyBorder="1" applyAlignment="1">
      <alignment vertical="top"/>
    </xf>
    <xf numFmtId="4" fontId="8" fillId="0" borderId="0" xfId="3" applyNumberFormat="1" applyFont="1" applyFill="1" applyBorder="1" applyAlignment="1">
      <alignment vertical="center"/>
    </xf>
    <xf numFmtId="4" fontId="8" fillId="0" borderId="0" xfId="3" applyNumberFormat="1" applyFont="1" applyFill="1" applyAlignment="1"/>
    <xf numFmtId="4" fontId="8" fillId="0" borderId="0" xfId="3" applyNumberFormat="1" applyFont="1" applyFill="1" applyAlignment="1">
      <alignment horizontal="right" wrapText="1"/>
    </xf>
    <xf numFmtId="0" fontId="23" fillId="3" borderId="6" xfId="0" applyFont="1" applyFill="1" applyBorder="1" applyAlignment="1">
      <alignment horizontal="right" vertical="center"/>
    </xf>
    <xf numFmtId="0" fontId="23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23" fillId="3" borderId="0" xfId="0" applyFont="1" applyFill="1"/>
    <xf numFmtId="4" fontId="23" fillId="3" borderId="0" xfId="3" applyNumberFormat="1" applyFont="1" applyFill="1" applyBorder="1" applyAlignment="1">
      <alignment horizontal="right" vertical="center"/>
    </xf>
    <xf numFmtId="0" fontId="24" fillId="3" borderId="0" xfId="0" applyFont="1" applyFill="1" applyAlignment="1">
      <alignment horizontal="left" vertical="center"/>
    </xf>
  </cellXfs>
  <cellStyles count="6">
    <cellStyle name="Normal" xfId="0" builtinId="0"/>
    <cellStyle name="Normal 2" xfId="1" xr:uid="{5C4B000F-BB2A-4936-A9EA-7BA15829EEB6}"/>
    <cellStyle name="Normal 3" xfId="4" xr:uid="{424C0876-3BEF-42DB-A7C4-D845453DA5B3}"/>
    <cellStyle name="Normal 4" xfId="5" xr:uid="{996B265D-C1B0-44B0-9D45-0A1CEFAF6371}"/>
    <cellStyle name="Vírgula" xfId="3" builtinId="3"/>
    <cellStyle name="Vírgula 2" xfId="2" xr:uid="{28E0A2EF-C84B-4D65-9FE1-2279B1542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0</xdr:row>
      <xdr:rowOff>123825</xdr:rowOff>
    </xdr:from>
    <xdr:to>
      <xdr:col>1</xdr:col>
      <xdr:colOff>2647950</xdr:colOff>
      <xdr:row>1</xdr:row>
      <xdr:rowOff>9525</xdr:rowOff>
    </xdr:to>
    <xdr:pic>
      <xdr:nvPicPr>
        <xdr:cNvPr id="53280" name="Imagem 2">
          <a:extLst>
            <a:ext uri="{FF2B5EF4-FFF2-40B4-BE49-F238E27FC236}">
              <a16:creationId xmlns:a16="http://schemas.microsoft.com/office/drawing/2014/main" id="{9AF16C6D-2E26-53A6-2777-F705AA421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23825"/>
          <a:ext cx="10191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3529-529E-41CC-9271-C57B02A9A0B2}">
  <dimension ref="A1:C15"/>
  <sheetViews>
    <sheetView zoomScaleNormal="100" zoomScaleSheetLayoutView="115" workbookViewId="0">
      <selection activeCell="B3" sqref="B3"/>
    </sheetView>
  </sheetViews>
  <sheetFormatPr defaultRowHeight="14.5" x14ac:dyDescent="0.35"/>
  <cols>
    <col min="1" max="1" width="5.453125" customWidth="1"/>
    <col min="2" max="2" width="63.54296875" customWidth="1"/>
    <col min="3" max="3" width="5.6328125" customWidth="1"/>
  </cols>
  <sheetData>
    <row r="1" spans="1:3" ht="63.15" customHeight="1" x14ac:dyDescent="0.35">
      <c r="A1" s="9"/>
      <c r="B1" s="10"/>
      <c r="C1" s="11"/>
    </row>
    <row r="2" spans="1:3" x14ac:dyDescent="0.35">
      <c r="A2" s="12"/>
      <c r="B2" s="5"/>
      <c r="C2" s="13"/>
    </row>
    <row r="3" spans="1:3" x14ac:dyDescent="0.35">
      <c r="A3" s="12"/>
      <c r="B3" s="4" t="s">
        <v>0</v>
      </c>
      <c r="C3" s="13"/>
    </row>
    <row r="4" spans="1:3" x14ac:dyDescent="0.35">
      <c r="A4" s="14"/>
      <c r="B4" s="5"/>
      <c r="C4" s="13"/>
    </row>
    <row r="5" spans="1:3" ht="18.5" x14ac:dyDescent="0.35">
      <c r="A5" s="15"/>
      <c r="B5" s="3" t="s">
        <v>1</v>
      </c>
      <c r="C5" s="13"/>
    </row>
    <row r="6" spans="1:3" x14ac:dyDescent="0.35">
      <c r="A6" s="12"/>
      <c r="B6" s="4"/>
      <c r="C6" s="13"/>
    </row>
    <row r="7" spans="1:3" ht="168" x14ac:dyDescent="0.35">
      <c r="A7" s="16"/>
      <c r="B7" s="6" t="s">
        <v>2</v>
      </c>
      <c r="C7" s="13"/>
    </row>
    <row r="8" spans="1:3" x14ac:dyDescent="0.35">
      <c r="A8" s="14"/>
      <c r="B8" s="5"/>
      <c r="C8" s="13"/>
    </row>
    <row r="9" spans="1:3" x14ac:dyDescent="0.35">
      <c r="A9" s="17"/>
      <c r="B9" s="7" t="s">
        <v>3</v>
      </c>
      <c r="C9" s="13"/>
    </row>
    <row r="10" spans="1:3" ht="45.15" customHeight="1" x14ac:dyDescent="0.35">
      <c r="A10" s="18"/>
      <c r="B10" s="8" t="s">
        <v>4</v>
      </c>
      <c r="C10" s="13"/>
    </row>
    <row r="11" spans="1:3" x14ac:dyDescent="0.35">
      <c r="A11" s="12"/>
      <c r="B11" s="4" t="s">
        <v>5</v>
      </c>
      <c r="C11" s="13"/>
    </row>
    <row r="12" spans="1:3" s="1" customFormat="1" x14ac:dyDescent="0.35">
      <c r="A12" s="18"/>
      <c r="B12" s="8"/>
      <c r="C12" s="19"/>
    </row>
    <row r="13" spans="1:3" ht="28.5" customHeight="1" x14ac:dyDescent="0.35">
      <c r="A13" s="18"/>
      <c r="B13" s="8" t="s">
        <v>4</v>
      </c>
      <c r="C13" s="13"/>
    </row>
    <row r="14" spans="1:3" x14ac:dyDescent="0.35">
      <c r="A14" s="18"/>
      <c r="B14" s="8" t="s">
        <v>6</v>
      </c>
      <c r="C14" s="13"/>
    </row>
    <row r="15" spans="1:3" x14ac:dyDescent="0.35">
      <c r="A15" s="20"/>
      <c r="B15" s="2"/>
      <c r="C15" s="2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A4586-6ACE-44A9-B64E-350D839959D6}">
  <dimension ref="A1:E36"/>
  <sheetViews>
    <sheetView zoomScale="111" zoomScaleNormal="111" workbookViewId="0">
      <selection activeCell="B36" sqref="A1:B36"/>
    </sheetView>
  </sheetViews>
  <sheetFormatPr defaultColWidth="9" defaultRowHeight="14.5" x14ac:dyDescent="0.35"/>
  <cols>
    <col min="1" max="1" width="9.54296875" style="22" customWidth="1"/>
    <col min="2" max="2" width="97.08984375" style="24" bestFit="1" customWidth="1"/>
    <col min="3" max="16384" width="9" style="24"/>
  </cols>
  <sheetData>
    <row r="1" spans="1:5" x14ac:dyDescent="0.35">
      <c r="A1" s="28"/>
      <c r="B1" s="23" t="s">
        <v>7</v>
      </c>
    </row>
    <row r="2" spans="1:5" s="40" customFormat="1" x14ac:dyDescent="0.35">
      <c r="A2" s="22" t="s">
        <v>8</v>
      </c>
      <c r="B2" s="25" t="s">
        <v>9</v>
      </c>
    </row>
    <row r="3" spans="1:5" s="40" customFormat="1" x14ac:dyDescent="0.35">
      <c r="A3" s="22" t="s">
        <v>10</v>
      </c>
      <c r="B3" s="25" t="s">
        <v>11</v>
      </c>
    </row>
    <row r="4" spans="1:5" s="40" customFormat="1" x14ac:dyDescent="0.35">
      <c r="A4" s="1" t="s">
        <v>12</v>
      </c>
      <c r="B4" s="51" t="s">
        <v>246</v>
      </c>
    </row>
    <row r="5" spans="1:5" s="40" customFormat="1" x14ac:dyDescent="0.35">
      <c r="A5" s="22" t="s">
        <v>13</v>
      </c>
      <c r="B5" s="25" t="s">
        <v>14</v>
      </c>
    </row>
    <row r="6" spans="1:5" s="40" customFormat="1" x14ac:dyDescent="0.35">
      <c r="A6" s="1" t="s">
        <v>120</v>
      </c>
      <c r="B6" s="51" t="s">
        <v>247</v>
      </c>
    </row>
    <row r="7" spans="1:5" s="40" customFormat="1" x14ac:dyDescent="0.35">
      <c r="A7" s="1" t="s">
        <v>244</v>
      </c>
      <c r="B7" s="51" t="s">
        <v>245</v>
      </c>
    </row>
    <row r="8" spans="1:5" s="40" customFormat="1" x14ac:dyDescent="0.35">
      <c r="A8" s="22" t="s">
        <v>248</v>
      </c>
      <c r="B8" s="52" t="s">
        <v>183</v>
      </c>
    </row>
    <row r="9" spans="1:5" s="40" customFormat="1" x14ac:dyDescent="0.35">
      <c r="A9" s="22" t="s">
        <v>249</v>
      </c>
      <c r="B9" s="52" t="s">
        <v>184</v>
      </c>
    </row>
    <row r="10" spans="1:5" s="40" customFormat="1" x14ac:dyDescent="0.35">
      <c r="A10" s="22" t="s">
        <v>15</v>
      </c>
      <c r="B10" s="25" t="s">
        <v>16</v>
      </c>
    </row>
    <row r="11" spans="1:5" s="40" customFormat="1" x14ac:dyDescent="0.35">
      <c r="A11" s="22" t="s">
        <v>17</v>
      </c>
      <c r="B11" s="25" t="s">
        <v>18</v>
      </c>
      <c r="E11" s="41"/>
    </row>
    <row r="12" spans="1:5" s="40" customFormat="1" x14ac:dyDescent="0.35">
      <c r="A12" s="22" t="s">
        <v>161</v>
      </c>
      <c r="B12" s="25" t="s">
        <v>162</v>
      </c>
      <c r="E12" s="41"/>
    </row>
    <row r="13" spans="1:5" s="40" customFormat="1" x14ac:dyDescent="0.35">
      <c r="A13" s="22" t="s">
        <v>147</v>
      </c>
      <c r="B13" s="25" t="s">
        <v>181</v>
      </c>
      <c r="E13" s="41"/>
    </row>
    <row r="14" spans="1:5" s="40" customFormat="1" x14ac:dyDescent="0.35">
      <c r="A14" s="22" t="s">
        <v>19</v>
      </c>
      <c r="B14" s="25" t="s">
        <v>20</v>
      </c>
    </row>
    <row r="15" spans="1:5" s="40" customFormat="1" x14ac:dyDescent="0.35">
      <c r="A15" s="22" t="s">
        <v>21</v>
      </c>
      <c r="B15" s="25" t="s">
        <v>22</v>
      </c>
      <c r="D15" s="42"/>
      <c r="E15" s="42"/>
    </row>
    <row r="16" spans="1:5" s="40" customFormat="1" x14ac:dyDescent="0.35">
      <c r="A16" s="22" t="s">
        <v>23</v>
      </c>
      <c r="B16" s="25" t="s">
        <v>250</v>
      </c>
      <c r="D16" s="42"/>
      <c r="E16" s="42"/>
    </row>
    <row r="17" spans="1:5" s="40" customFormat="1" x14ac:dyDescent="0.35">
      <c r="A17" s="22" t="s">
        <v>24</v>
      </c>
      <c r="B17" s="25" t="s">
        <v>180</v>
      </c>
      <c r="D17" s="42"/>
      <c r="E17" s="43"/>
    </row>
    <row r="18" spans="1:5" x14ac:dyDescent="0.35">
      <c r="A18" s="22" t="s">
        <v>251</v>
      </c>
      <c r="B18" s="25" t="s">
        <v>252</v>
      </c>
      <c r="D18" s="26"/>
      <c r="E18" s="27"/>
    </row>
    <row r="19" spans="1:5" s="40" customFormat="1" x14ac:dyDescent="0.35">
      <c r="A19" s="22" t="s">
        <v>25</v>
      </c>
      <c r="B19" s="25" t="s">
        <v>26</v>
      </c>
      <c r="D19" s="42"/>
      <c r="E19" s="42"/>
    </row>
    <row r="20" spans="1:5" s="40" customFormat="1" x14ac:dyDescent="0.35">
      <c r="A20" s="22" t="s">
        <v>163</v>
      </c>
      <c r="B20" s="25" t="s">
        <v>164</v>
      </c>
    </row>
    <row r="21" spans="1:5" s="40" customFormat="1" x14ac:dyDescent="0.35">
      <c r="A21" s="22" t="s">
        <v>27</v>
      </c>
      <c r="B21" s="25" t="s">
        <v>28</v>
      </c>
      <c r="D21" s="42"/>
      <c r="E21" s="42"/>
    </row>
    <row r="22" spans="1:5" s="40" customFormat="1" x14ac:dyDescent="0.35">
      <c r="A22" s="22" t="s">
        <v>29</v>
      </c>
      <c r="B22" s="25" t="s">
        <v>30</v>
      </c>
    </row>
    <row r="23" spans="1:5" s="40" customFormat="1" x14ac:dyDescent="0.35">
      <c r="A23" s="22" t="s">
        <v>31</v>
      </c>
      <c r="B23" s="25" t="s">
        <v>32</v>
      </c>
    </row>
    <row r="25" spans="1:5" x14ac:dyDescent="0.35">
      <c r="A25" s="28"/>
      <c r="B25" s="23" t="s">
        <v>33</v>
      </c>
    </row>
    <row r="26" spans="1:5" s="40" customFormat="1" x14ac:dyDescent="0.35">
      <c r="A26" s="49" t="s">
        <v>150</v>
      </c>
      <c r="B26" s="51" t="s">
        <v>151</v>
      </c>
    </row>
    <row r="27" spans="1:5" s="40" customFormat="1" x14ac:dyDescent="0.35">
      <c r="A27" s="49" t="s">
        <v>157</v>
      </c>
      <c r="B27" s="51" t="s">
        <v>165</v>
      </c>
    </row>
    <row r="28" spans="1:5" s="40" customFormat="1" ht="14.15" customHeight="1" x14ac:dyDescent="0.35">
      <c r="A28" s="49" t="s">
        <v>156</v>
      </c>
      <c r="B28" s="51" t="s">
        <v>155</v>
      </c>
    </row>
    <row r="30" spans="1:5" x14ac:dyDescent="0.35">
      <c r="A30" s="28"/>
      <c r="B30" s="23" t="s">
        <v>34</v>
      </c>
    </row>
    <row r="31" spans="1:5" s="40" customFormat="1" x14ac:dyDescent="0.35">
      <c r="A31" s="22" t="s">
        <v>35</v>
      </c>
      <c r="B31" s="25" t="s">
        <v>36</v>
      </c>
    </row>
    <row r="32" spans="1:5" s="40" customFormat="1" x14ac:dyDescent="0.35">
      <c r="A32" s="22" t="s">
        <v>37</v>
      </c>
      <c r="B32" s="25" t="s">
        <v>38</v>
      </c>
    </row>
    <row r="34" spans="1:2" x14ac:dyDescent="0.35">
      <c r="A34" s="28"/>
      <c r="B34" s="23" t="s">
        <v>39</v>
      </c>
    </row>
    <row r="35" spans="1:2" s="40" customFormat="1" x14ac:dyDescent="0.35">
      <c r="A35" s="22" t="s">
        <v>113</v>
      </c>
      <c r="B35" s="25" t="s">
        <v>182</v>
      </c>
    </row>
    <row r="36" spans="1:2" s="40" customFormat="1" x14ac:dyDescent="0.35">
      <c r="A36" s="22" t="s">
        <v>40</v>
      </c>
      <c r="B36" s="25" t="s">
        <v>41</v>
      </c>
    </row>
  </sheetData>
  <sortState xmlns:xlrd2="http://schemas.microsoft.com/office/spreadsheetml/2017/richdata2" ref="A35:E36">
    <sortCondition ref="A35:A36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4800-9759-42C4-8DFB-9CC0DEB6EA5D}">
  <dimension ref="A1:L66"/>
  <sheetViews>
    <sheetView zoomScale="126" zoomScaleNormal="126" workbookViewId="0">
      <pane xSplit="1" topLeftCell="B1" activePane="topRight" state="frozen"/>
      <selection pane="topRight" activeCell="L1" sqref="A1:L1"/>
    </sheetView>
  </sheetViews>
  <sheetFormatPr defaultColWidth="8.6328125" defaultRowHeight="12" customHeight="1" x14ac:dyDescent="0.3"/>
  <cols>
    <col min="1" max="1" width="30.90625" style="37" bestFit="1" customWidth="1"/>
    <col min="2" max="2" width="6.54296875" style="36" bestFit="1" customWidth="1"/>
    <col min="3" max="3" width="7.90625" style="30" customWidth="1"/>
    <col min="4" max="4" width="10.26953125" style="29" bestFit="1" customWidth="1"/>
    <col min="5" max="5" width="15.54296875" style="29" bestFit="1" customWidth="1"/>
    <col min="6" max="6" width="8.90625" style="29" bestFit="1" customWidth="1"/>
    <col min="7" max="7" width="9.08984375" style="31" customWidth="1"/>
    <col min="8" max="11" width="10.6328125" style="47" customWidth="1"/>
    <col min="12" max="12" width="69.54296875" style="50" customWidth="1"/>
    <col min="13" max="16384" width="8.6328125" style="32"/>
  </cols>
  <sheetData>
    <row r="1" spans="1:12" s="55" customFormat="1" ht="29.5" customHeight="1" x14ac:dyDescent="0.35">
      <c r="A1" s="53" t="s">
        <v>42</v>
      </c>
      <c r="B1" s="54" t="s">
        <v>43</v>
      </c>
      <c r="C1" s="53" t="s">
        <v>44</v>
      </c>
      <c r="D1" s="55" t="s">
        <v>45</v>
      </c>
      <c r="E1" s="55" t="s">
        <v>46</v>
      </c>
      <c r="F1" s="55" t="s">
        <v>47</v>
      </c>
      <c r="G1" s="56" t="s">
        <v>48</v>
      </c>
      <c r="H1" s="57" t="s">
        <v>49</v>
      </c>
      <c r="I1" s="57" t="s">
        <v>50</v>
      </c>
      <c r="J1" s="57" t="s">
        <v>51</v>
      </c>
      <c r="K1" s="57" t="s">
        <v>52</v>
      </c>
      <c r="L1" s="58" t="s">
        <v>53</v>
      </c>
    </row>
    <row r="2" spans="1:12" ht="12" customHeight="1" x14ac:dyDescent="0.3">
      <c r="A2" s="41" t="s">
        <v>190</v>
      </c>
      <c r="B2" s="35">
        <v>1047</v>
      </c>
      <c r="D2" s="29" t="s">
        <v>172</v>
      </c>
      <c r="E2" s="29" t="s">
        <v>107</v>
      </c>
      <c r="F2" s="29" t="s">
        <v>10</v>
      </c>
      <c r="G2" s="31" t="s">
        <v>72</v>
      </c>
      <c r="H2" s="60">
        <v>1300</v>
      </c>
      <c r="I2" s="61">
        <v>1516</v>
      </c>
      <c r="J2" s="61"/>
      <c r="K2" s="61">
        <f t="shared" ref="K2:K61" si="0">I2-J2</f>
        <v>1516</v>
      </c>
      <c r="L2" s="62" t="s">
        <v>144</v>
      </c>
    </row>
    <row r="3" spans="1:12" ht="12" customHeight="1" x14ac:dyDescent="0.3">
      <c r="A3" s="41" t="s">
        <v>74</v>
      </c>
      <c r="B3" s="48">
        <v>88</v>
      </c>
      <c r="C3" s="30" t="s">
        <v>139</v>
      </c>
      <c r="D3" s="29" t="s">
        <v>148</v>
      </c>
      <c r="E3" s="29" t="s">
        <v>75</v>
      </c>
      <c r="F3" s="29" t="s">
        <v>27</v>
      </c>
      <c r="G3" s="31" t="s">
        <v>68</v>
      </c>
      <c r="H3" s="63">
        <v>10140.86</v>
      </c>
      <c r="I3" s="61">
        <v>10704.18</v>
      </c>
      <c r="J3" s="61">
        <v>4496.37</v>
      </c>
      <c r="K3" s="61">
        <f t="shared" si="0"/>
        <v>6207.81</v>
      </c>
      <c r="L3" s="62" t="s">
        <v>193</v>
      </c>
    </row>
    <row r="4" spans="1:12" ht="12" customHeight="1" x14ac:dyDescent="0.3">
      <c r="A4" s="41" t="s">
        <v>118</v>
      </c>
      <c r="B4" s="48">
        <v>1036</v>
      </c>
      <c r="D4" s="29" t="s">
        <v>172</v>
      </c>
      <c r="E4" s="29" t="s">
        <v>107</v>
      </c>
      <c r="F4" s="29" t="s">
        <v>8</v>
      </c>
      <c r="G4" s="31" t="s">
        <v>198</v>
      </c>
      <c r="H4" s="60">
        <v>867</v>
      </c>
      <c r="I4" s="61">
        <v>1023</v>
      </c>
      <c r="J4" s="61">
        <v>120</v>
      </c>
      <c r="K4" s="61">
        <f t="shared" si="0"/>
        <v>903</v>
      </c>
      <c r="L4" s="62" t="s">
        <v>108</v>
      </c>
    </row>
    <row r="5" spans="1:12" ht="12" customHeight="1" x14ac:dyDescent="0.3">
      <c r="A5" s="41" t="s">
        <v>76</v>
      </c>
      <c r="B5" s="48">
        <v>84</v>
      </c>
      <c r="C5" s="30" t="s">
        <v>139</v>
      </c>
      <c r="D5" s="29" t="s">
        <v>148</v>
      </c>
      <c r="E5" s="29" t="s">
        <v>75</v>
      </c>
      <c r="F5" s="29" t="s">
        <v>27</v>
      </c>
      <c r="G5" s="31" t="s">
        <v>68</v>
      </c>
      <c r="H5" s="63">
        <v>10140.86</v>
      </c>
      <c r="I5" s="61">
        <v>10704.18</v>
      </c>
      <c r="J5" s="61">
        <v>4265.51</v>
      </c>
      <c r="K5" s="61">
        <f t="shared" si="0"/>
        <v>6438.67</v>
      </c>
      <c r="L5" s="62" t="s">
        <v>193</v>
      </c>
    </row>
    <row r="6" spans="1:12" ht="12" customHeight="1" x14ac:dyDescent="0.3">
      <c r="A6" s="41" t="s">
        <v>77</v>
      </c>
      <c r="B6" s="48">
        <v>80</v>
      </c>
      <c r="C6" s="30" t="s">
        <v>122</v>
      </c>
      <c r="D6" s="29" t="s">
        <v>149</v>
      </c>
      <c r="E6" s="29" t="s">
        <v>175</v>
      </c>
      <c r="F6" s="29" t="s">
        <v>163</v>
      </c>
      <c r="G6" s="31" t="s">
        <v>68</v>
      </c>
      <c r="H6" s="63">
        <v>15215.81</v>
      </c>
      <c r="I6" s="61">
        <v>19959.13</v>
      </c>
      <c r="J6" s="61">
        <v>8169.06</v>
      </c>
      <c r="K6" s="61">
        <f t="shared" si="0"/>
        <v>11790.07</v>
      </c>
      <c r="L6" s="62" t="s">
        <v>214</v>
      </c>
    </row>
    <row r="7" spans="1:12" ht="12" customHeight="1" x14ac:dyDescent="0.3">
      <c r="A7" s="41" t="s">
        <v>78</v>
      </c>
      <c r="B7" s="48">
        <v>54</v>
      </c>
      <c r="C7" s="30" t="s">
        <v>134</v>
      </c>
      <c r="D7" s="29" t="s">
        <v>154</v>
      </c>
      <c r="E7" s="29" t="s">
        <v>175</v>
      </c>
      <c r="F7" s="29" t="s">
        <v>29</v>
      </c>
      <c r="G7" s="31" t="s">
        <v>68</v>
      </c>
      <c r="H7" s="63">
        <v>10531.12</v>
      </c>
      <c r="I7" s="61">
        <v>24485.97</v>
      </c>
      <c r="J7" s="61">
        <v>15324.08</v>
      </c>
      <c r="K7" s="61">
        <f t="shared" si="0"/>
        <v>9161.8900000000012</v>
      </c>
      <c r="L7" s="62" t="s">
        <v>206</v>
      </c>
    </row>
    <row r="8" spans="1:12" ht="12" customHeight="1" x14ac:dyDescent="0.3">
      <c r="A8" s="41" t="s">
        <v>115</v>
      </c>
      <c r="B8" s="48">
        <v>2091</v>
      </c>
      <c r="D8" s="29" t="s">
        <v>112</v>
      </c>
      <c r="E8" s="29" t="s">
        <v>112</v>
      </c>
      <c r="F8" s="29" t="s">
        <v>253</v>
      </c>
      <c r="G8" s="31" t="s">
        <v>68</v>
      </c>
      <c r="H8" s="46">
        <v>5500</v>
      </c>
      <c r="I8" s="61">
        <v>5500</v>
      </c>
      <c r="J8" s="61"/>
      <c r="K8" s="61">
        <f t="shared" si="0"/>
        <v>5500</v>
      </c>
      <c r="L8" s="64" t="s">
        <v>189</v>
      </c>
    </row>
    <row r="9" spans="1:12" ht="12" customHeight="1" x14ac:dyDescent="0.3">
      <c r="A9" s="41" t="s">
        <v>67</v>
      </c>
      <c r="B9" s="48">
        <v>92</v>
      </c>
      <c r="D9" s="29" t="s">
        <v>171</v>
      </c>
      <c r="E9" s="29" t="s">
        <v>145</v>
      </c>
      <c r="F9" s="29" t="s">
        <v>13</v>
      </c>
      <c r="G9" s="31" t="s">
        <v>68</v>
      </c>
      <c r="H9" s="63">
        <v>0</v>
      </c>
      <c r="I9" s="61">
        <v>12458.4</v>
      </c>
      <c r="J9" s="61"/>
      <c r="K9" s="61">
        <f t="shared" si="0"/>
        <v>12458.4</v>
      </c>
      <c r="L9" s="62" t="s">
        <v>70</v>
      </c>
    </row>
    <row r="10" spans="1:12" ht="12" customHeight="1" x14ac:dyDescent="0.3">
      <c r="A10" s="41" t="s">
        <v>179</v>
      </c>
      <c r="B10" s="48">
        <v>93</v>
      </c>
      <c r="D10" s="29" t="s">
        <v>171</v>
      </c>
      <c r="E10" s="29" t="s">
        <v>145</v>
      </c>
      <c r="F10" s="29" t="s">
        <v>120</v>
      </c>
      <c r="G10" s="31" t="s">
        <v>68</v>
      </c>
      <c r="H10" s="63">
        <v>0</v>
      </c>
      <c r="I10" s="61"/>
      <c r="J10" s="61"/>
      <c r="K10" s="61">
        <f t="shared" si="0"/>
        <v>0</v>
      </c>
      <c r="L10" s="62"/>
    </row>
    <row r="11" spans="1:12" ht="12" customHeight="1" x14ac:dyDescent="0.3">
      <c r="A11" s="41" t="s">
        <v>116</v>
      </c>
      <c r="B11" s="48">
        <v>2104</v>
      </c>
      <c r="D11" s="29" t="s">
        <v>112</v>
      </c>
      <c r="E11" s="29" t="s">
        <v>112</v>
      </c>
      <c r="F11" s="29" t="s">
        <v>113</v>
      </c>
      <c r="G11" s="31" t="s">
        <v>68</v>
      </c>
      <c r="H11" s="65">
        <v>12500</v>
      </c>
      <c r="I11" s="61">
        <v>12500</v>
      </c>
      <c r="J11" s="61"/>
      <c r="K11" s="61">
        <f t="shared" si="0"/>
        <v>12500</v>
      </c>
      <c r="L11" s="33" t="s">
        <v>114</v>
      </c>
    </row>
    <row r="12" spans="1:12" ht="12" customHeight="1" x14ac:dyDescent="0.3">
      <c r="A12" s="41" t="s">
        <v>79</v>
      </c>
      <c r="B12" s="48">
        <v>4</v>
      </c>
      <c r="C12" s="30" t="s">
        <v>123</v>
      </c>
      <c r="D12" s="29" t="s">
        <v>149</v>
      </c>
      <c r="E12" s="29" t="s">
        <v>75</v>
      </c>
      <c r="F12" s="29" t="s">
        <v>163</v>
      </c>
      <c r="G12" s="31" t="s">
        <v>68</v>
      </c>
      <c r="H12" s="63">
        <v>17639.3</v>
      </c>
      <c r="I12" s="61">
        <v>21970.41</v>
      </c>
      <c r="J12" s="61">
        <v>11666.84</v>
      </c>
      <c r="K12" s="61">
        <f t="shared" si="0"/>
        <v>10303.57</v>
      </c>
      <c r="L12" s="62" t="s">
        <v>193</v>
      </c>
    </row>
    <row r="13" spans="1:12" ht="12" customHeight="1" x14ac:dyDescent="0.3">
      <c r="A13" s="41" t="s">
        <v>80</v>
      </c>
      <c r="B13" s="48">
        <v>85</v>
      </c>
      <c r="C13" s="30" t="s">
        <v>140</v>
      </c>
      <c r="D13" s="29" t="s">
        <v>148</v>
      </c>
      <c r="E13" s="29" t="s">
        <v>75</v>
      </c>
      <c r="F13" s="29" t="s">
        <v>31</v>
      </c>
      <c r="G13" s="31" t="s">
        <v>68</v>
      </c>
      <c r="H13" s="63">
        <v>10140.86</v>
      </c>
      <c r="I13" s="61">
        <v>11814.67</v>
      </c>
      <c r="J13" s="61">
        <v>5797.81</v>
      </c>
      <c r="K13" s="61">
        <f t="shared" si="0"/>
        <v>6016.86</v>
      </c>
      <c r="L13" s="64" t="s">
        <v>216</v>
      </c>
    </row>
    <row r="14" spans="1:12" ht="12" customHeight="1" x14ac:dyDescent="0.3">
      <c r="A14" s="41" t="s">
        <v>81</v>
      </c>
      <c r="B14" s="48">
        <v>75</v>
      </c>
      <c r="C14" s="30" t="s">
        <v>135</v>
      </c>
      <c r="D14" s="29" t="s">
        <v>152</v>
      </c>
      <c r="E14" s="29" t="s">
        <v>175</v>
      </c>
      <c r="F14" s="29" t="s">
        <v>27</v>
      </c>
      <c r="G14" s="31" t="s">
        <v>68</v>
      </c>
      <c r="H14" s="63">
        <v>10440.700000000001</v>
      </c>
      <c r="I14" s="61">
        <v>19549.11</v>
      </c>
      <c r="J14" s="61">
        <v>12265.04</v>
      </c>
      <c r="K14" s="61">
        <f t="shared" si="0"/>
        <v>7284.07</v>
      </c>
      <c r="L14" s="62" t="s">
        <v>212</v>
      </c>
    </row>
    <row r="15" spans="1:12" ht="12" customHeight="1" x14ac:dyDescent="0.3">
      <c r="A15" s="41" t="s">
        <v>146</v>
      </c>
      <c r="B15" s="48">
        <v>99</v>
      </c>
      <c r="D15" s="29" t="s">
        <v>171</v>
      </c>
      <c r="E15" s="29" t="s">
        <v>145</v>
      </c>
      <c r="F15" s="29" t="s">
        <v>120</v>
      </c>
      <c r="G15" s="31" t="s">
        <v>169</v>
      </c>
      <c r="H15" s="63">
        <v>0</v>
      </c>
      <c r="I15" s="61"/>
      <c r="J15" s="61"/>
      <c r="K15" s="61">
        <f t="shared" si="0"/>
        <v>0</v>
      </c>
      <c r="L15" s="62"/>
    </row>
    <row r="16" spans="1:12" ht="12" customHeight="1" x14ac:dyDescent="0.3">
      <c r="A16" s="41" t="s">
        <v>82</v>
      </c>
      <c r="B16" s="48">
        <v>57</v>
      </c>
      <c r="C16" s="30" t="s">
        <v>124</v>
      </c>
      <c r="D16" s="29" t="s">
        <v>149</v>
      </c>
      <c r="E16" s="29" t="s">
        <v>75</v>
      </c>
      <c r="F16" s="29" t="s">
        <v>37</v>
      </c>
      <c r="G16" s="31" t="s">
        <v>68</v>
      </c>
      <c r="H16" s="63">
        <v>14342.36</v>
      </c>
      <c r="I16" s="61">
        <v>19351.64</v>
      </c>
      <c r="J16" s="61">
        <v>10098</v>
      </c>
      <c r="K16" s="61">
        <f t="shared" si="0"/>
        <v>9253.64</v>
      </c>
      <c r="L16" s="62" t="s">
        <v>208</v>
      </c>
    </row>
    <row r="17" spans="1:12" ht="12" customHeight="1" x14ac:dyDescent="0.3">
      <c r="A17" s="41" t="s">
        <v>69</v>
      </c>
      <c r="B17" s="48">
        <v>90</v>
      </c>
      <c r="C17" s="30" t="s">
        <v>243</v>
      </c>
      <c r="D17" s="29" t="s">
        <v>243</v>
      </c>
      <c r="E17" s="29" t="s">
        <v>245</v>
      </c>
      <c r="F17" s="29" t="s">
        <v>10</v>
      </c>
      <c r="G17" s="31" t="s">
        <v>68</v>
      </c>
      <c r="H17" s="63">
        <v>0</v>
      </c>
      <c r="I17" s="61">
        <f>10009.35+6602.4</f>
        <v>16611.75</v>
      </c>
      <c r="J17" s="61">
        <v>640.41</v>
      </c>
      <c r="K17" s="61">
        <f t="shared" si="0"/>
        <v>15971.34</v>
      </c>
      <c r="L17" s="62" t="s">
        <v>222</v>
      </c>
    </row>
    <row r="18" spans="1:12" ht="12" customHeight="1" x14ac:dyDescent="0.3">
      <c r="A18" s="41" t="s">
        <v>121</v>
      </c>
      <c r="B18" s="48">
        <v>1038</v>
      </c>
      <c r="D18" s="29" t="s">
        <v>172</v>
      </c>
      <c r="E18" s="29" t="s">
        <v>177</v>
      </c>
      <c r="F18" s="29" t="s">
        <v>19</v>
      </c>
      <c r="G18" s="31" t="s">
        <v>72</v>
      </c>
      <c r="H18" s="60">
        <v>1300</v>
      </c>
      <c r="I18" s="61">
        <v>1516</v>
      </c>
      <c r="J18" s="61"/>
      <c r="K18" s="61">
        <f t="shared" si="0"/>
        <v>1516</v>
      </c>
      <c r="L18" s="62" t="s">
        <v>144</v>
      </c>
    </row>
    <row r="19" spans="1:12" ht="12" customHeight="1" x14ac:dyDescent="0.3">
      <c r="A19" s="41" t="s">
        <v>83</v>
      </c>
      <c r="B19" s="48">
        <v>58</v>
      </c>
      <c r="C19" s="30" t="s">
        <v>136</v>
      </c>
      <c r="D19" s="29" t="s">
        <v>152</v>
      </c>
      <c r="E19" s="29" t="s">
        <v>153</v>
      </c>
      <c r="F19" s="29" t="s">
        <v>37</v>
      </c>
      <c r="G19" s="31" t="s">
        <v>68</v>
      </c>
      <c r="H19" s="63">
        <v>8241.99</v>
      </c>
      <c r="I19" s="66">
        <v>14122.25</v>
      </c>
      <c r="J19" s="66">
        <v>11031.52</v>
      </c>
      <c r="K19" s="61">
        <f t="shared" si="0"/>
        <v>3090.7299999999996</v>
      </c>
      <c r="L19" s="62" t="s">
        <v>209</v>
      </c>
    </row>
    <row r="20" spans="1:12" ht="12" customHeight="1" x14ac:dyDescent="0.3">
      <c r="A20" s="41" t="s">
        <v>160</v>
      </c>
      <c r="B20" s="48">
        <v>1039</v>
      </c>
      <c r="D20" s="29" t="s">
        <v>172</v>
      </c>
      <c r="E20" s="29" t="s">
        <v>107</v>
      </c>
      <c r="F20" s="29" t="s">
        <v>25</v>
      </c>
      <c r="G20" s="31" t="s">
        <v>72</v>
      </c>
      <c r="H20" s="60">
        <v>1300</v>
      </c>
      <c r="I20" s="66">
        <v>1516</v>
      </c>
      <c r="J20" s="61"/>
      <c r="K20" s="61">
        <f t="shared" si="0"/>
        <v>1516</v>
      </c>
      <c r="L20" s="62" t="s">
        <v>144</v>
      </c>
    </row>
    <row r="21" spans="1:12" ht="12" customHeight="1" x14ac:dyDescent="0.3">
      <c r="A21" s="41" t="s">
        <v>119</v>
      </c>
      <c r="B21" s="48">
        <v>98</v>
      </c>
      <c r="D21" s="29" t="s">
        <v>171</v>
      </c>
      <c r="E21" s="29" t="s">
        <v>145</v>
      </c>
      <c r="F21" s="29" t="s">
        <v>120</v>
      </c>
      <c r="G21" s="31" t="s">
        <v>68</v>
      </c>
      <c r="H21" s="63">
        <v>0</v>
      </c>
      <c r="I21" s="66"/>
      <c r="J21" s="61"/>
      <c r="K21" s="61">
        <f t="shared" si="0"/>
        <v>0</v>
      </c>
      <c r="L21" s="62"/>
    </row>
    <row r="22" spans="1:12" ht="12" customHeight="1" x14ac:dyDescent="0.3">
      <c r="A22" s="41" t="s">
        <v>159</v>
      </c>
      <c r="B22" s="48">
        <v>95</v>
      </c>
      <c r="C22" s="30" t="s">
        <v>168</v>
      </c>
      <c r="D22" s="29" t="s">
        <v>168</v>
      </c>
      <c r="E22" s="29" t="s">
        <v>173</v>
      </c>
      <c r="F22" s="29" t="s">
        <v>248</v>
      </c>
      <c r="G22" s="31" t="s">
        <v>68</v>
      </c>
      <c r="H22" s="63">
        <v>0</v>
      </c>
      <c r="I22" s="66">
        <v>9973.52</v>
      </c>
      <c r="J22" s="66">
        <v>1667.01</v>
      </c>
      <c r="K22" s="61">
        <f t="shared" si="0"/>
        <v>8306.51</v>
      </c>
      <c r="L22" s="62" t="s">
        <v>223</v>
      </c>
    </row>
    <row r="23" spans="1:12" ht="12" customHeight="1" x14ac:dyDescent="0.3">
      <c r="A23" s="41" t="s">
        <v>84</v>
      </c>
      <c r="B23" s="48">
        <v>14</v>
      </c>
      <c r="C23" s="30" t="s">
        <v>123</v>
      </c>
      <c r="D23" s="29" t="s">
        <v>149</v>
      </c>
      <c r="E23" s="29" t="s">
        <v>175</v>
      </c>
      <c r="F23" s="29" t="s">
        <v>24</v>
      </c>
      <c r="G23" s="31" t="s">
        <v>68</v>
      </c>
      <c r="H23" s="63">
        <v>17639.3</v>
      </c>
      <c r="I23" s="66">
        <v>29856.32</v>
      </c>
      <c r="J23" s="66">
        <v>23564.22</v>
      </c>
      <c r="K23" s="61">
        <f t="shared" si="0"/>
        <v>6292.0999999999985</v>
      </c>
      <c r="L23" s="62" t="s">
        <v>201</v>
      </c>
    </row>
    <row r="24" spans="1:12" ht="12" customHeight="1" x14ac:dyDescent="0.3">
      <c r="A24" s="41" t="s">
        <v>167</v>
      </c>
      <c r="B24" s="48">
        <v>100</v>
      </c>
      <c r="C24" s="30" t="s">
        <v>168</v>
      </c>
      <c r="D24" s="29" t="s">
        <v>168</v>
      </c>
      <c r="E24" s="29" t="s">
        <v>173</v>
      </c>
      <c r="F24" s="29" t="s">
        <v>249</v>
      </c>
      <c r="G24" s="31" t="s">
        <v>170</v>
      </c>
      <c r="H24" s="63">
        <v>0</v>
      </c>
      <c r="I24" s="66">
        <v>6407.5</v>
      </c>
      <c r="J24" s="66">
        <v>560.86</v>
      </c>
      <c r="K24" s="61">
        <f t="shared" si="0"/>
        <v>5846.64</v>
      </c>
      <c r="L24" s="62" t="s">
        <v>223</v>
      </c>
    </row>
    <row r="25" spans="1:12" ht="12" customHeight="1" x14ac:dyDescent="0.3">
      <c r="A25" s="41" t="s">
        <v>59</v>
      </c>
      <c r="B25" s="48" t="s">
        <v>60</v>
      </c>
      <c r="C25" s="30" t="s">
        <v>61</v>
      </c>
      <c r="D25" s="29" t="s">
        <v>62</v>
      </c>
      <c r="E25" s="29" t="s">
        <v>176</v>
      </c>
      <c r="F25" s="29" t="s">
        <v>15</v>
      </c>
      <c r="H25" s="46">
        <v>34883.08</v>
      </c>
      <c r="I25" s="67">
        <v>37479.32</v>
      </c>
      <c r="J25" s="67">
        <v>9307.9</v>
      </c>
      <c r="K25" s="61">
        <f t="shared" si="0"/>
        <v>28171.42</v>
      </c>
      <c r="L25" s="64" t="s">
        <v>200</v>
      </c>
    </row>
    <row r="26" spans="1:12" ht="12" customHeight="1" x14ac:dyDescent="0.3">
      <c r="A26" s="41" t="s">
        <v>85</v>
      </c>
      <c r="B26" s="48">
        <v>44</v>
      </c>
      <c r="C26" s="30" t="s">
        <v>125</v>
      </c>
      <c r="D26" s="29" t="s">
        <v>149</v>
      </c>
      <c r="E26" s="29" t="s">
        <v>75</v>
      </c>
      <c r="F26" s="29" t="s">
        <v>25</v>
      </c>
      <c r="G26" s="31" t="s">
        <v>68</v>
      </c>
      <c r="H26" s="63">
        <v>13519.06</v>
      </c>
      <c r="I26" s="67">
        <v>16421.240000000002</v>
      </c>
      <c r="J26" s="67">
        <v>6563.96</v>
      </c>
      <c r="K26" s="61">
        <f t="shared" si="0"/>
        <v>9857.2800000000025</v>
      </c>
      <c r="L26" s="62" t="s">
        <v>204</v>
      </c>
    </row>
    <row r="27" spans="1:12" ht="12" customHeight="1" x14ac:dyDescent="0.3">
      <c r="A27" s="41" t="s">
        <v>86</v>
      </c>
      <c r="B27" s="48">
        <v>61</v>
      </c>
      <c r="C27" s="30" t="s">
        <v>140</v>
      </c>
      <c r="D27" s="29" t="s">
        <v>148</v>
      </c>
      <c r="E27" s="29" t="s">
        <v>75</v>
      </c>
      <c r="F27" s="29" t="s">
        <v>23</v>
      </c>
      <c r="G27" s="31" t="s">
        <v>68</v>
      </c>
      <c r="H27" s="63">
        <f>13231.52</f>
        <v>13231.52</v>
      </c>
      <c r="I27" s="67">
        <v>22592.75</v>
      </c>
      <c r="J27" s="67">
        <v>14752.48</v>
      </c>
      <c r="K27" s="61">
        <f t="shared" si="0"/>
        <v>7840.27</v>
      </c>
      <c r="L27" s="62" t="s">
        <v>211</v>
      </c>
    </row>
    <row r="28" spans="1:12" ht="12" customHeight="1" x14ac:dyDescent="0.3">
      <c r="A28" s="41" t="s">
        <v>87</v>
      </c>
      <c r="B28" s="48">
        <v>13</v>
      </c>
      <c r="C28" s="30" t="s">
        <v>123</v>
      </c>
      <c r="D28" s="29" t="s">
        <v>149</v>
      </c>
      <c r="E28" s="29" t="s">
        <v>175</v>
      </c>
      <c r="F28" s="29" t="s">
        <v>21</v>
      </c>
      <c r="G28" s="31" t="s">
        <v>68</v>
      </c>
      <c r="H28" s="63">
        <v>17639.3</v>
      </c>
      <c r="I28" s="66">
        <v>26700.3</v>
      </c>
      <c r="J28" s="66">
        <v>16757.919999999998</v>
      </c>
      <c r="K28" s="61">
        <f t="shared" si="0"/>
        <v>9942.380000000001</v>
      </c>
      <c r="L28" s="62" t="s">
        <v>201</v>
      </c>
    </row>
    <row r="29" spans="1:12" ht="12" customHeight="1" x14ac:dyDescent="0.3">
      <c r="A29" s="41" t="s">
        <v>88</v>
      </c>
      <c r="B29" s="48">
        <v>73</v>
      </c>
      <c r="C29" s="30" t="s">
        <v>127</v>
      </c>
      <c r="D29" s="29" t="s">
        <v>174</v>
      </c>
      <c r="E29" s="29" t="s">
        <v>174</v>
      </c>
      <c r="F29" s="29" t="s">
        <v>25</v>
      </c>
      <c r="G29" s="31" t="s">
        <v>68</v>
      </c>
      <c r="H29" s="63">
        <v>15165.29</v>
      </c>
      <c r="I29" s="66">
        <v>19573.53</v>
      </c>
      <c r="J29" s="66">
        <v>7648.38</v>
      </c>
      <c r="K29" s="61">
        <f t="shared" si="0"/>
        <v>11925.149999999998</v>
      </c>
      <c r="L29" s="62" t="s">
        <v>210</v>
      </c>
    </row>
    <row r="30" spans="1:12" ht="12" customHeight="1" x14ac:dyDescent="0.3">
      <c r="A30" s="41" t="s">
        <v>89</v>
      </c>
      <c r="B30" s="48">
        <v>89</v>
      </c>
      <c r="C30" s="30" t="s">
        <v>139</v>
      </c>
      <c r="D30" s="29" t="s">
        <v>148</v>
      </c>
      <c r="E30" s="29" t="s">
        <v>75</v>
      </c>
      <c r="F30" s="29" t="s">
        <v>21</v>
      </c>
      <c r="G30" s="31" t="s">
        <v>68</v>
      </c>
      <c r="H30" s="63">
        <v>10140.86</v>
      </c>
      <c r="I30" s="66">
        <v>12811.9</v>
      </c>
      <c r="J30" s="66">
        <v>5081.38</v>
      </c>
      <c r="K30" s="61">
        <f t="shared" si="0"/>
        <v>7730.5199999999995</v>
      </c>
      <c r="L30" s="62" t="s">
        <v>217</v>
      </c>
    </row>
    <row r="31" spans="1:12" ht="12" customHeight="1" x14ac:dyDescent="0.3">
      <c r="A31" s="41" t="s">
        <v>90</v>
      </c>
      <c r="B31" s="48">
        <v>60</v>
      </c>
      <c r="C31" s="30" t="s">
        <v>132</v>
      </c>
      <c r="D31" s="29" t="s">
        <v>131</v>
      </c>
      <c r="E31" s="29" t="s">
        <v>175</v>
      </c>
      <c r="F31" s="29" t="s">
        <v>147</v>
      </c>
      <c r="G31" s="31" t="s">
        <v>72</v>
      </c>
      <c r="H31" s="63">
        <v>20105.34</v>
      </c>
      <c r="I31" s="66">
        <v>27387.8</v>
      </c>
      <c r="J31" s="66">
        <v>10146.35</v>
      </c>
      <c r="K31" s="61">
        <f t="shared" si="0"/>
        <v>17241.449999999997</v>
      </c>
      <c r="L31" s="62" t="s">
        <v>210</v>
      </c>
    </row>
    <row r="32" spans="1:12" ht="12" customHeight="1" x14ac:dyDescent="0.3">
      <c r="A32" s="41" t="s">
        <v>109</v>
      </c>
      <c r="B32" s="48">
        <v>1032</v>
      </c>
      <c r="D32" s="29" t="s">
        <v>172</v>
      </c>
      <c r="E32" s="29" t="s">
        <v>178</v>
      </c>
      <c r="F32" s="29" t="s">
        <v>19</v>
      </c>
      <c r="G32" s="31" t="s">
        <v>72</v>
      </c>
      <c r="H32" s="60">
        <v>1300</v>
      </c>
      <c r="I32" s="66">
        <v>2336</v>
      </c>
      <c r="J32" s="61"/>
      <c r="K32" s="61">
        <f t="shared" si="0"/>
        <v>2336</v>
      </c>
      <c r="L32" s="62" t="s">
        <v>199</v>
      </c>
    </row>
    <row r="33" spans="1:12" ht="12" customHeight="1" x14ac:dyDescent="0.3">
      <c r="A33" s="41" t="s">
        <v>117</v>
      </c>
      <c r="B33" s="48">
        <v>1034</v>
      </c>
      <c r="D33" s="29" t="s">
        <v>172</v>
      </c>
      <c r="E33" s="29" t="s">
        <v>178</v>
      </c>
      <c r="F33" s="29" t="s">
        <v>19</v>
      </c>
      <c r="G33" s="31" t="s">
        <v>72</v>
      </c>
      <c r="H33" s="60">
        <v>1300</v>
      </c>
      <c r="I33" s="63">
        <v>1516</v>
      </c>
      <c r="J33" s="63"/>
      <c r="K33" s="61">
        <f t="shared" si="0"/>
        <v>1516</v>
      </c>
      <c r="L33" s="62" t="s">
        <v>108</v>
      </c>
    </row>
    <row r="34" spans="1:12" s="45" customFormat="1" ht="12" customHeight="1" x14ac:dyDescent="0.3">
      <c r="A34" s="41" t="s">
        <v>185</v>
      </c>
      <c r="B34" s="48">
        <v>1043</v>
      </c>
      <c r="C34" s="30"/>
      <c r="D34" s="29" t="s">
        <v>172</v>
      </c>
      <c r="E34" s="29" t="s">
        <v>107</v>
      </c>
      <c r="F34" s="29" t="s">
        <v>27</v>
      </c>
      <c r="G34" s="31" t="s">
        <v>72</v>
      </c>
      <c r="H34" s="60">
        <v>2000</v>
      </c>
      <c r="I34" s="63">
        <v>2716</v>
      </c>
      <c r="J34" s="63">
        <v>216</v>
      </c>
      <c r="K34" s="61">
        <f t="shared" si="0"/>
        <v>2500</v>
      </c>
      <c r="L34" s="62" t="s">
        <v>219</v>
      </c>
    </row>
    <row r="35" spans="1:12" ht="12" customHeight="1" x14ac:dyDescent="0.3">
      <c r="A35" s="41" t="s">
        <v>71</v>
      </c>
      <c r="B35" s="48">
        <v>91</v>
      </c>
      <c r="D35" s="29" t="s">
        <v>171</v>
      </c>
      <c r="E35" s="29" t="s">
        <v>145</v>
      </c>
      <c r="F35" s="29" t="s">
        <v>12</v>
      </c>
      <c r="G35" s="31" t="s">
        <v>72</v>
      </c>
      <c r="H35" s="63">
        <v>0</v>
      </c>
      <c r="I35" s="63"/>
      <c r="J35" s="63"/>
      <c r="K35" s="61">
        <f t="shared" si="0"/>
        <v>0</v>
      </c>
      <c r="L35" s="62"/>
    </row>
    <row r="36" spans="1:12" ht="12" customHeight="1" x14ac:dyDescent="0.3">
      <c r="A36" s="41" t="s">
        <v>92</v>
      </c>
      <c r="B36" s="48">
        <v>81</v>
      </c>
      <c r="C36" s="30" t="s">
        <v>133</v>
      </c>
      <c r="D36" s="29" t="s">
        <v>131</v>
      </c>
      <c r="E36" s="29" t="s">
        <v>175</v>
      </c>
      <c r="F36" s="29" t="s">
        <v>161</v>
      </c>
      <c r="G36" s="68" t="s">
        <v>72</v>
      </c>
      <c r="H36" s="63">
        <v>16837.900000000001</v>
      </c>
      <c r="I36" s="63">
        <v>21695.59</v>
      </c>
      <c r="J36" s="63">
        <v>8649.4500000000007</v>
      </c>
      <c r="K36" s="61">
        <f t="shared" si="0"/>
        <v>13046.14</v>
      </c>
      <c r="L36" s="62" t="s">
        <v>215</v>
      </c>
    </row>
    <row r="37" spans="1:12" ht="12" customHeight="1" x14ac:dyDescent="0.3">
      <c r="A37" s="41" t="s">
        <v>110</v>
      </c>
      <c r="B37" s="48">
        <v>1033</v>
      </c>
      <c r="D37" s="29" t="s">
        <v>172</v>
      </c>
      <c r="E37" s="29" t="s">
        <v>107</v>
      </c>
      <c r="F37" s="29" t="s">
        <v>27</v>
      </c>
      <c r="G37" s="31" t="s">
        <v>72</v>
      </c>
      <c r="H37" s="60">
        <v>1300</v>
      </c>
      <c r="I37" s="63">
        <v>1516</v>
      </c>
      <c r="J37" s="63"/>
      <c r="K37" s="61">
        <f t="shared" si="0"/>
        <v>1516</v>
      </c>
      <c r="L37" s="62" t="s">
        <v>108</v>
      </c>
    </row>
    <row r="38" spans="1:12" s="45" customFormat="1" ht="12" customHeight="1" x14ac:dyDescent="0.3">
      <c r="A38" s="41" t="s">
        <v>186</v>
      </c>
      <c r="B38" s="48">
        <v>1044</v>
      </c>
      <c r="C38" s="30"/>
      <c r="D38" s="29" t="s">
        <v>172</v>
      </c>
      <c r="E38" s="29" t="s">
        <v>107</v>
      </c>
      <c r="F38" s="29" t="s">
        <v>21</v>
      </c>
      <c r="G38" s="31" t="s">
        <v>72</v>
      </c>
      <c r="H38" s="60">
        <v>2000</v>
      </c>
      <c r="I38" s="63">
        <v>2216</v>
      </c>
      <c r="J38" s="63"/>
      <c r="K38" s="61">
        <f t="shared" si="0"/>
        <v>2216</v>
      </c>
      <c r="L38" s="62" t="s">
        <v>108</v>
      </c>
    </row>
    <row r="39" spans="1:12" ht="12" customHeight="1" x14ac:dyDescent="0.3">
      <c r="A39" s="41" t="s">
        <v>93</v>
      </c>
      <c r="B39" s="48">
        <v>76</v>
      </c>
      <c r="C39" s="30" t="s">
        <v>135</v>
      </c>
      <c r="D39" s="29" t="s">
        <v>152</v>
      </c>
      <c r="E39" s="29" t="s">
        <v>175</v>
      </c>
      <c r="F39" s="29" t="s">
        <v>31</v>
      </c>
      <c r="G39" s="31" t="s">
        <v>68</v>
      </c>
      <c r="H39" s="63">
        <v>10440.700000000001</v>
      </c>
      <c r="I39" s="63">
        <v>19251.349999999999</v>
      </c>
      <c r="J39" s="63">
        <v>12929.13</v>
      </c>
      <c r="K39" s="61">
        <f t="shared" si="0"/>
        <v>6322.2199999999993</v>
      </c>
      <c r="L39" s="62" t="s">
        <v>212</v>
      </c>
    </row>
    <row r="40" spans="1:12" ht="12" customHeight="1" x14ac:dyDescent="0.3">
      <c r="A40" s="41" t="s">
        <v>63</v>
      </c>
      <c r="B40" s="48" t="s">
        <v>64</v>
      </c>
      <c r="C40" s="30" t="s">
        <v>61</v>
      </c>
      <c r="D40" s="29" t="s">
        <v>62</v>
      </c>
      <c r="E40" s="29" t="s">
        <v>176</v>
      </c>
      <c r="F40" s="29" t="s">
        <v>17</v>
      </c>
      <c r="H40" s="46">
        <v>34883.08</v>
      </c>
      <c r="I40" s="67">
        <v>51898.97</v>
      </c>
      <c r="J40" s="67">
        <v>9371.16</v>
      </c>
      <c r="K40" s="61">
        <f t="shared" si="0"/>
        <v>42527.81</v>
      </c>
      <c r="L40" s="64" t="s">
        <v>220</v>
      </c>
    </row>
    <row r="41" spans="1:12" ht="12" customHeight="1" x14ac:dyDescent="0.3">
      <c r="A41" s="41" t="s">
        <v>143</v>
      </c>
      <c r="B41" s="48">
        <v>1041</v>
      </c>
      <c r="D41" s="29" t="s">
        <v>172</v>
      </c>
      <c r="E41" s="29" t="s">
        <v>107</v>
      </c>
      <c r="F41" s="29" t="s">
        <v>31</v>
      </c>
      <c r="G41" s="31" t="s">
        <v>72</v>
      </c>
      <c r="H41" s="69">
        <v>1300</v>
      </c>
      <c r="I41" s="46">
        <v>1516</v>
      </c>
      <c r="J41" s="63"/>
      <c r="K41" s="61">
        <f t="shared" si="0"/>
        <v>1516</v>
      </c>
      <c r="L41" s="62" t="s">
        <v>108</v>
      </c>
    </row>
    <row r="42" spans="1:12" ht="12" customHeight="1" x14ac:dyDescent="0.3">
      <c r="A42" s="41" t="s">
        <v>94</v>
      </c>
      <c r="B42" s="48">
        <v>8</v>
      </c>
      <c r="C42" s="30" t="s">
        <v>126</v>
      </c>
      <c r="D42" s="29" t="s">
        <v>149</v>
      </c>
      <c r="E42" s="29" t="s">
        <v>175</v>
      </c>
      <c r="F42" s="29" t="s">
        <v>19</v>
      </c>
      <c r="G42" s="31" t="s">
        <v>68</v>
      </c>
      <c r="H42" s="63">
        <v>16626.740000000002</v>
      </c>
      <c r="I42" s="63">
        <v>24434.9</v>
      </c>
      <c r="J42" s="63">
        <v>12440.88</v>
      </c>
      <c r="K42" s="61">
        <f t="shared" si="0"/>
        <v>11994.020000000002</v>
      </c>
      <c r="L42" s="62" t="s">
        <v>201</v>
      </c>
    </row>
    <row r="43" spans="1:12" ht="12" customHeight="1" x14ac:dyDescent="0.3">
      <c r="A43" s="41" t="s">
        <v>194</v>
      </c>
      <c r="B43" s="48">
        <v>101</v>
      </c>
      <c r="D43" s="29" t="s">
        <v>196</v>
      </c>
      <c r="E43" s="29" t="s">
        <v>195</v>
      </c>
      <c r="F43" s="29" t="s">
        <v>163</v>
      </c>
      <c r="G43" s="31" t="s">
        <v>197</v>
      </c>
      <c r="H43" s="63">
        <v>1028.5</v>
      </c>
      <c r="I43" s="63">
        <v>1069.6400000000001</v>
      </c>
      <c r="J43" s="63">
        <v>232.44</v>
      </c>
      <c r="K43" s="61">
        <f t="shared" si="0"/>
        <v>837.2</v>
      </c>
      <c r="L43" s="62" t="s">
        <v>218</v>
      </c>
    </row>
    <row r="44" spans="1:12" ht="12" customHeight="1" x14ac:dyDescent="0.3">
      <c r="A44" s="41" t="s">
        <v>111</v>
      </c>
      <c r="B44" s="48">
        <v>1024</v>
      </c>
      <c r="D44" s="29" t="s">
        <v>172</v>
      </c>
      <c r="E44" s="29" t="s">
        <v>107</v>
      </c>
      <c r="F44" s="29" t="s">
        <v>163</v>
      </c>
      <c r="G44" s="31" t="s">
        <v>72</v>
      </c>
      <c r="H44" s="60">
        <v>1300</v>
      </c>
      <c r="I44" s="63">
        <v>1516</v>
      </c>
      <c r="J44" s="63"/>
      <c r="K44" s="61">
        <f t="shared" si="0"/>
        <v>1516</v>
      </c>
      <c r="L44" s="62" t="s">
        <v>108</v>
      </c>
    </row>
    <row r="45" spans="1:12" ht="12" customHeight="1" x14ac:dyDescent="0.3">
      <c r="A45" s="41" t="s">
        <v>95</v>
      </c>
      <c r="B45" s="48">
        <v>79</v>
      </c>
      <c r="C45" s="30" t="s">
        <v>137</v>
      </c>
      <c r="D45" s="29" t="s">
        <v>158</v>
      </c>
      <c r="E45" s="29" t="s">
        <v>153</v>
      </c>
      <c r="F45" s="29" t="s">
        <v>19</v>
      </c>
      <c r="G45" s="31" t="s">
        <v>68</v>
      </c>
      <c r="H45" s="63">
        <v>8743.92</v>
      </c>
      <c r="I45" s="63">
        <v>12379.59</v>
      </c>
      <c r="J45" s="63">
        <v>4864.8999999999996</v>
      </c>
      <c r="K45" s="61">
        <f t="shared" si="0"/>
        <v>7514.6900000000005</v>
      </c>
      <c r="L45" s="62" t="s">
        <v>213</v>
      </c>
    </row>
    <row r="46" spans="1:12" ht="12" customHeight="1" x14ac:dyDescent="0.3">
      <c r="A46" s="41" t="s">
        <v>96</v>
      </c>
      <c r="B46" s="48">
        <v>49</v>
      </c>
      <c r="C46" s="30" t="s">
        <v>137</v>
      </c>
      <c r="D46" s="29" t="s">
        <v>152</v>
      </c>
      <c r="E46" s="29" t="s">
        <v>153</v>
      </c>
      <c r="F46" s="29" t="s">
        <v>25</v>
      </c>
      <c r="G46" s="31" t="s">
        <v>68</v>
      </c>
      <c r="H46" s="63">
        <v>8743.92</v>
      </c>
      <c r="I46" s="63">
        <v>10473.52</v>
      </c>
      <c r="J46" s="63">
        <v>4386.37</v>
      </c>
      <c r="K46" s="61">
        <f t="shared" si="0"/>
        <v>6087.1500000000005</v>
      </c>
      <c r="L46" s="62" t="s">
        <v>205</v>
      </c>
    </row>
    <row r="47" spans="1:12" ht="12" customHeight="1" x14ac:dyDescent="0.3">
      <c r="A47" s="41" t="s">
        <v>97</v>
      </c>
      <c r="B47" s="48">
        <v>86</v>
      </c>
      <c r="C47" s="30" t="s">
        <v>91</v>
      </c>
      <c r="D47" s="29" t="s">
        <v>148</v>
      </c>
      <c r="E47" s="29" t="s">
        <v>75</v>
      </c>
      <c r="F47" s="29" t="s">
        <v>24</v>
      </c>
      <c r="G47" s="31" t="s">
        <v>68</v>
      </c>
      <c r="H47" s="63">
        <v>9558.73</v>
      </c>
      <c r="I47" s="63">
        <v>10089.719999999999</v>
      </c>
      <c r="J47" s="63">
        <v>4233.0600000000004</v>
      </c>
      <c r="K47" s="61">
        <f t="shared" si="0"/>
        <v>5856.6599999999989</v>
      </c>
      <c r="L47" s="62" t="s">
        <v>193</v>
      </c>
    </row>
    <row r="48" spans="1:12" ht="12" customHeight="1" x14ac:dyDescent="0.3">
      <c r="A48" s="41" t="s">
        <v>191</v>
      </c>
      <c r="B48" s="48">
        <v>1048</v>
      </c>
      <c r="D48" s="29" t="s">
        <v>172</v>
      </c>
      <c r="E48" s="29" t="s">
        <v>107</v>
      </c>
      <c r="F48" s="29" t="s">
        <v>251</v>
      </c>
      <c r="G48" s="31" t="s">
        <v>72</v>
      </c>
      <c r="H48" s="70">
        <v>1300</v>
      </c>
      <c r="I48" s="63">
        <v>1516</v>
      </c>
      <c r="J48" s="63"/>
      <c r="K48" s="61">
        <f t="shared" si="0"/>
        <v>1516</v>
      </c>
      <c r="L48" s="62" t="s">
        <v>192</v>
      </c>
    </row>
    <row r="49" spans="1:12" ht="12" customHeight="1" x14ac:dyDescent="0.3">
      <c r="A49" s="41" t="s">
        <v>98</v>
      </c>
      <c r="B49" s="48">
        <v>65</v>
      </c>
      <c r="C49" s="30" t="s">
        <v>140</v>
      </c>
      <c r="D49" s="29" t="s">
        <v>148</v>
      </c>
      <c r="E49" s="29" t="s">
        <v>75</v>
      </c>
      <c r="F49" s="29" t="s">
        <v>21</v>
      </c>
      <c r="G49" s="31" t="s">
        <v>68</v>
      </c>
      <c r="H49" s="63">
        <v>13231.52</v>
      </c>
      <c r="I49" s="63">
        <v>14609.91</v>
      </c>
      <c r="J49" s="63">
        <v>5851.18</v>
      </c>
      <c r="K49" s="61">
        <f t="shared" si="0"/>
        <v>8758.73</v>
      </c>
      <c r="L49" s="62" t="s">
        <v>193</v>
      </c>
    </row>
    <row r="50" spans="1:12" s="45" customFormat="1" ht="12" customHeight="1" x14ac:dyDescent="0.3">
      <c r="A50" s="41" t="s">
        <v>187</v>
      </c>
      <c r="B50" s="48">
        <v>1045</v>
      </c>
      <c r="C50" s="30"/>
      <c r="D50" s="29" t="s">
        <v>172</v>
      </c>
      <c r="E50" s="29" t="s">
        <v>107</v>
      </c>
      <c r="F50" s="29" t="s">
        <v>29</v>
      </c>
      <c r="G50" s="31" t="s">
        <v>72</v>
      </c>
      <c r="H50" s="70">
        <v>2000</v>
      </c>
      <c r="I50" s="63">
        <v>2216</v>
      </c>
      <c r="J50" s="63"/>
      <c r="K50" s="61">
        <f t="shared" si="0"/>
        <v>2216</v>
      </c>
      <c r="L50" s="62" t="s">
        <v>108</v>
      </c>
    </row>
    <row r="51" spans="1:12" ht="12" customHeight="1" x14ac:dyDescent="0.3">
      <c r="A51" s="41" t="s">
        <v>65</v>
      </c>
      <c r="B51" s="48" t="s">
        <v>66</v>
      </c>
      <c r="D51" s="29" t="s">
        <v>171</v>
      </c>
      <c r="E51" s="29" t="s">
        <v>145</v>
      </c>
      <c r="F51" s="29" t="s">
        <v>120</v>
      </c>
      <c r="G51" s="31" t="s">
        <v>169</v>
      </c>
      <c r="H51" s="63">
        <v>0</v>
      </c>
      <c r="I51" s="71">
        <v>657</v>
      </c>
      <c r="J51" s="63"/>
      <c r="K51" s="61">
        <f t="shared" si="0"/>
        <v>657</v>
      </c>
      <c r="L51" s="62" t="s">
        <v>70</v>
      </c>
    </row>
    <row r="52" spans="1:12" s="45" customFormat="1" ht="12" customHeight="1" x14ac:dyDescent="0.3">
      <c r="A52" s="41" t="s">
        <v>188</v>
      </c>
      <c r="B52" s="48">
        <v>1046</v>
      </c>
      <c r="C52" s="30"/>
      <c r="D52" s="29" t="s">
        <v>172</v>
      </c>
      <c r="E52" s="29" t="s">
        <v>107</v>
      </c>
      <c r="F52" s="29" t="s">
        <v>24</v>
      </c>
      <c r="G52" s="31" t="s">
        <v>72</v>
      </c>
      <c r="H52" s="69">
        <v>1300</v>
      </c>
      <c r="I52" s="71">
        <v>2216</v>
      </c>
      <c r="J52" s="63"/>
      <c r="K52" s="61">
        <f t="shared" si="0"/>
        <v>2216</v>
      </c>
      <c r="L52" s="62" t="s">
        <v>108</v>
      </c>
    </row>
    <row r="53" spans="1:12" ht="14.5" x14ac:dyDescent="0.3">
      <c r="A53" s="41" t="s">
        <v>142</v>
      </c>
      <c r="B53" s="48">
        <v>1040</v>
      </c>
      <c r="D53" s="29" t="s">
        <v>172</v>
      </c>
      <c r="E53" s="29" t="s">
        <v>107</v>
      </c>
      <c r="F53" s="29" t="s">
        <v>25</v>
      </c>
      <c r="G53" s="31" t="s">
        <v>72</v>
      </c>
      <c r="H53" s="60">
        <v>2000</v>
      </c>
      <c r="I53" s="63">
        <v>1516</v>
      </c>
      <c r="J53" s="63"/>
      <c r="K53" s="61">
        <f t="shared" si="0"/>
        <v>1516</v>
      </c>
      <c r="L53" s="62" t="s">
        <v>108</v>
      </c>
    </row>
    <row r="54" spans="1:12" ht="12" customHeight="1" x14ac:dyDescent="0.3">
      <c r="A54" s="41" t="s">
        <v>54</v>
      </c>
      <c r="B54" s="48" t="s">
        <v>55</v>
      </c>
      <c r="C54" s="30" t="s">
        <v>56</v>
      </c>
      <c r="D54" s="29" t="s">
        <v>57</v>
      </c>
      <c r="E54" s="29" t="s">
        <v>176</v>
      </c>
      <c r="F54" s="29" t="s">
        <v>58</v>
      </c>
      <c r="H54" s="46">
        <v>37092.94</v>
      </c>
      <c r="I54" s="67">
        <v>65403.040000000001</v>
      </c>
      <c r="J54" s="67">
        <v>9978.8700000000008</v>
      </c>
      <c r="K54" s="61">
        <f t="shared" si="0"/>
        <v>55424.17</v>
      </c>
      <c r="L54" s="64" t="s">
        <v>221</v>
      </c>
    </row>
    <row r="55" spans="1:12" ht="12" customHeight="1" x14ac:dyDescent="0.3">
      <c r="A55" s="41" t="s">
        <v>73</v>
      </c>
      <c r="B55" s="48">
        <v>94</v>
      </c>
      <c r="D55" s="29" t="s">
        <v>171</v>
      </c>
      <c r="E55" s="29" t="s">
        <v>145</v>
      </c>
      <c r="F55" s="29" t="s">
        <v>147</v>
      </c>
      <c r="G55" s="31" t="s">
        <v>68</v>
      </c>
      <c r="H55" s="63">
        <v>0</v>
      </c>
      <c r="I55" s="63"/>
      <c r="J55" s="63"/>
      <c r="K55" s="61">
        <f t="shared" si="0"/>
        <v>0</v>
      </c>
      <c r="L55" s="62"/>
    </row>
    <row r="56" spans="1:12" ht="12" customHeight="1" x14ac:dyDescent="0.3">
      <c r="A56" s="41" t="s">
        <v>99</v>
      </c>
      <c r="B56" s="48">
        <v>35</v>
      </c>
      <c r="C56" s="30" t="s">
        <v>138</v>
      </c>
      <c r="D56" s="29" t="s">
        <v>152</v>
      </c>
      <c r="E56" s="29" t="s">
        <v>175</v>
      </c>
      <c r="F56" s="29" t="s">
        <v>23</v>
      </c>
      <c r="G56" s="31" t="s">
        <v>68</v>
      </c>
      <c r="H56" s="63">
        <v>9841.36</v>
      </c>
      <c r="I56" s="63">
        <v>16412.27</v>
      </c>
      <c r="J56" s="63">
        <v>7520.02</v>
      </c>
      <c r="K56" s="61">
        <f t="shared" si="0"/>
        <v>8892.25</v>
      </c>
      <c r="L56" s="62" t="s">
        <v>203</v>
      </c>
    </row>
    <row r="57" spans="1:12" ht="12" customHeight="1" x14ac:dyDescent="0.3">
      <c r="A57" s="41" t="s">
        <v>100</v>
      </c>
      <c r="B57" s="48">
        <v>56</v>
      </c>
      <c r="C57" s="30" t="s">
        <v>128</v>
      </c>
      <c r="D57" s="29" t="s">
        <v>174</v>
      </c>
      <c r="E57" s="29" t="s">
        <v>175</v>
      </c>
      <c r="F57" s="29" t="s">
        <v>25</v>
      </c>
      <c r="G57" s="31" t="s">
        <v>68</v>
      </c>
      <c r="H57" s="63">
        <v>17580.73</v>
      </c>
      <c r="I57" s="63">
        <v>23508.3</v>
      </c>
      <c r="J57" s="63">
        <v>9064.23</v>
      </c>
      <c r="K57" s="61">
        <f t="shared" si="0"/>
        <v>14444.07</v>
      </c>
      <c r="L57" s="62" t="s">
        <v>207</v>
      </c>
    </row>
    <row r="58" spans="1:12" ht="12" customHeight="1" x14ac:dyDescent="0.3">
      <c r="A58" s="41" t="s">
        <v>101</v>
      </c>
      <c r="B58" s="48">
        <v>34</v>
      </c>
      <c r="C58" s="30" t="s">
        <v>135</v>
      </c>
      <c r="D58" s="29" t="s">
        <v>152</v>
      </c>
      <c r="E58" s="29" t="s">
        <v>153</v>
      </c>
      <c r="F58" s="29" t="s">
        <v>23</v>
      </c>
      <c r="G58" s="31" t="s">
        <v>68</v>
      </c>
      <c r="H58" s="63">
        <v>10440.700000000001</v>
      </c>
      <c r="I58" s="63">
        <v>12425.87</v>
      </c>
      <c r="J58" s="63">
        <v>4947.04</v>
      </c>
      <c r="K58" s="61">
        <f t="shared" si="0"/>
        <v>7478.8300000000008</v>
      </c>
      <c r="L58" s="62" t="s">
        <v>202</v>
      </c>
    </row>
    <row r="59" spans="1:12" ht="12" customHeight="1" x14ac:dyDescent="0.3">
      <c r="A59" s="41" t="s">
        <v>102</v>
      </c>
      <c r="B59" s="48">
        <v>69</v>
      </c>
      <c r="C59" s="30" t="s">
        <v>129</v>
      </c>
      <c r="D59" s="29" t="s">
        <v>103</v>
      </c>
      <c r="E59" s="29" t="s">
        <v>175</v>
      </c>
      <c r="F59" s="29" t="s">
        <v>8</v>
      </c>
      <c r="G59" s="31" t="s">
        <v>104</v>
      </c>
      <c r="H59" s="63">
        <v>14130.75</v>
      </c>
      <c r="I59" s="63">
        <v>20646.09</v>
      </c>
      <c r="J59" s="63">
        <v>7354.17</v>
      </c>
      <c r="K59" s="61">
        <f t="shared" si="0"/>
        <v>13291.92</v>
      </c>
      <c r="L59" s="62" t="s">
        <v>210</v>
      </c>
    </row>
    <row r="60" spans="1:12" ht="12" customHeight="1" x14ac:dyDescent="0.3">
      <c r="A60" s="41" t="s">
        <v>105</v>
      </c>
      <c r="B60" s="48">
        <v>51</v>
      </c>
      <c r="C60" s="30" t="s">
        <v>141</v>
      </c>
      <c r="D60" s="29" t="s">
        <v>152</v>
      </c>
      <c r="E60" s="29" t="s">
        <v>153</v>
      </c>
      <c r="F60" s="29" t="s">
        <v>24</v>
      </c>
      <c r="G60" s="31" t="s">
        <v>68</v>
      </c>
      <c r="H60" s="63">
        <v>8743.92</v>
      </c>
      <c r="I60" s="63">
        <v>10298.64</v>
      </c>
      <c r="J60" s="63">
        <v>4141.55</v>
      </c>
      <c r="K60" s="61">
        <f t="shared" si="0"/>
        <v>6157.0899999999992</v>
      </c>
      <c r="L60" s="62" t="s">
        <v>205</v>
      </c>
    </row>
    <row r="61" spans="1:12" ht="12" customHeight="1" x14ac:dyDescent="0.3">
      <c r="A61" s="41" t="s">
        <v>106</v>
      </c>
      <c r="B61" s="48">
        <v>70</v>
      </c>
      <c r="C61" s="30" t="s">
        <v>130</v>
      </c>
      <c r="D61" s="29" t="s">
        <v>103</v>
      </c>
      <c r="E61" s="29" t="s">
        <v>103</v>
      </c>
      <c r="F61" s="29" t="s">
        <v>8</v>
      </c>
      <c r="G61" s="31" t="s">
        <v>104</v>
      </c>
      <c r="H61" s="63">
        <v>13519.59</v>
      </c>
      <c r="I61" s="63">
        <v>14707.3</v>
      </c>
      <c r="J61" s="63">
        <v>7669.88</v>
      </c>
      <c r="K61" s="61">
        <f t="shared" si="0"/>
        <v>7037.4199999999992</v>
      </c>
      <c r="L61" s="62" t="s">
        <v>193</v>
      </c>
    </row>
    <row r="62" spans="1:12" s="39" customFormat="1" ht="12" customHeight="1" x14ac:dyDescent="0.3">
      <c r="A62" s="38"/>
      <c r="B62" s="44"/>
      <c r="C62" s="73"/>
      <c r="D62" s="74"/>
      <c r="E62" s="74"/>
      <c r="F62" s="74"/>
      <c r="G62" s="75"/>
      <c r="H62" s="76">
        <f>SUM(H2:H61)</f>
        <v>520469.61</v>
      </c>
      <c r="I62" s="76">
        <f>SUM(I2:I61)</f>
        <v>765264.57000000007</v>
      </c>
      <c r="J62" s="76">
        <f>SUM(J2:J61)</f>
        <v>293775.42999999993</v>
      </c>
      <c r="K62" s="76">
        <f>SUM(K2:K61)</f>
        <v>471489.13999999996</v>
      </c>
      <c r="L62" s="77" t="s">
        <v>166</v>
      </c>
    </row>
    <row r="63" spans="1:12" ht="12" customHeight="1" x14ac:dyDescent="0.3">
      <c r="J63" s="46">
        <v>0</v>
      </c>
      <c r="K63" s="46"/>
      <c r="L63" s="33"/>
    </row>
    <row r="65" spans="1:12" s="34" customFormat="1" ht="14.5" x14ac:dyDescent="0.35">
      <c r="A65" s="37"/>
      <c r="B65" s="36"/>
      <c r="C65" s="30"/>
      <c r="D65" s="29"/>
      <c r="E65" s="29"/>
      <c r="F65" s="29"/>
      <c r="G65" s="31"/>
      <c r="H65" s="47"/>
      <c r="I65" s="47"/>
      <c r="J65" s="47"/>
      <c r="K65" s="47"/>
      <c r="L65" s="50"/>
    </row>
    <row r="66" spans="1:12" s="33" customFormat="1" ht="14.5" x14ac:dyDescent="0.35">
      <c r="A66" s="37"/>
      <c r="B66" s="36"/>
      <c r="C66" s="30"/>
      <c r="D66" s="29"/>
      <c r="E66" s="29"/>
      <c r="F66" s="29"/>
      <c r="G66" s="31"/>
      <c r="H66" s="47"/>
      <c r="I66" s="47"/>
      <c r="J66" s="47"/>
      <c r="K66" s="47"/>
      <c r="L66" s="50"/>
    </row>
  </sheetData>
  <autoFilter ref="A1:L66" xr:uid="{90248CFB-2700-407C-ABE8-CA86BBFAEECA}"/>
  <phoneticPr fontId="18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CB488-CB1E-487E-8FCF-F890B15B64BC}">
  <dimension ref="A1:L65"/>
  <sheetViews>
    <sheetView tabSelected="1" zoomScale="117" zoomScaleNormal="117" workbookViewId="0">
      <pane xSplit="1" topLeftCell="B1" activePane="topRight" state="frozen"/>
      <selection pane="topRight" activeCell="B25" sqref="B25"/>
    </sheetView>
  </sheetViews>
  <sheetFormatPr defaultColWidth="8.6328125" defaultRowHeight="12" customHeight="1" x14ac:dyDescent="0.3"/>
  <cols>
    <col min="1" max="1" width="30.90625" style="37" bestFit="1" customWidth="1"/>
    <col min="2" max="2" width="10.6328125" style="36" customWidth="1"/>
    <col min="3" max="3" width="10.6328125" style="30" customWidth="1"/>
    <col min="4" max="4" width="12.26953125" style="29" bestFit="1" customWidth="1"/>
    <col min="5" max="5" width="18.36328125" style="29" bestFit="1" customWidth="1"/>
    <col min="6" max="6" width="10.6328125" style="29" customWidth="1"/>
    <col min="7" max="7" width="10.6328125" style="31" customWidth="1"/>
    <col min="8" max="11" width="10.6328125" style="47" customWidth="1"/>
    <col min="12" max="12" width="69.54296875" style="50" customWidth="1"/>
    <col min="13" max="16384" width="8.6328125" style="32"/>
  </cols>
  <sheetData>
    <row r="1" spans="1:12" s="55" customFormat="1" ht="30" customHeight="1" x14ac:dyDescent="0.35">
      <c r="A1" s="53" t="s">
        <v>42</v>
      </c>
      <c r="B1" s="54" t="s">
        <v>43</v>
      </c>
      <c r="C1" s="53" t="s">
        <v>44</v>
      </c>
      <c r="D1" s="55" t="s">
        <v>45</v>
      </c>
      <c r="E1" s="55" t="s">
        <v>46</v>
      </c>
      <c r="F1" s="55" t="s">
        <v>47</v>
      </c>
      <c r="G1" s="56" t="s">
        <v>48</v>
      </c>
      <c r="H1" s="57" t="s">
        <v>49</v>
      </c>
      <c r="I1" s="57" t="s">
        <v>50</v>
      </c>
      <c r="J1" s="57" t="s">
        <v>51</v>
      </c>
      <c r="K1" s="57" t="s">
        <v>52</v>
      </c>
      <c r="L1" s="59" t="s">
        <v>53</v>
      </c>
    </row>
    <row r="2" spans="1:12" ht="12" customHeight="1" x14ac:dyDescent="0.3">
      <c r="A2" s="41" t="s">
        <v>190</v>
      </c>
      <c r="B2" s="35">
        <v>1047</v>
      </c>
      <c r="D2" s="29" t="s">
        <v>172</v>
      </c>
      <c r="E2" s="29" t="s">
        <v>107</v>
      </c>
      <c r="F2" s="29" t="s">
        <v>10</v>
      </c>
      <c r="G2" s="31" t="s">
        <v>72</v>
      </c>
      <c r="H2" s="60">
        <v>1300</v>
      </c>
      <c r="I2" s="61">
        <v>1564</v>
      </c>
      <c r="J2" s="61"/>
      <c r="K2" s="61">
        <f t="shared" ref="K2:K60" si="0">I2-J2</f>
        <v>1564</v>
      </c>
      <c r="L2" s="62" t="s">
        <v>108</v>
      </c>
    </row>
    <row r="3" spans="1:12" ht="12" customHeight="1" x14ac:dyDescent="0.3">
      <c r="A3" s="41" t="s">
        <v>74</v>
      </c>
      <c r="B3" s="35">
        <v>88</v>
      </c>
      <c r="C3" s="30" t="s">
        <v>139</v>
      </c>
      <c r="D3" s="29" t="s">
        <v>148</v>
      </c>
      <c r="E3" s="29" t="s">
        <v>75</v>
      </c>
      <c r="F3" s="29" t="s">
        <v>27</v>
      </c>
      <c r="G3" s="31" t="s">
        <v>68</v>
      </c>
      <c r="H3" s="63">
        <v>10140.86</v>
      </c>
      <c r="I3" s="61">
        <v>10140.86</v>
      </c>
      <c r="J3" s="61">
        <v>3500.35</v>
      </c>
      <c r="K3" s="61">
        <f t="shared" si="0"/>
        <v>6640.51</v>
      </c>
      <c r="L3" s="62" t="s">
        <v>225</v>
      </c>
    </row>
    <row r="4" spans="1:12" ht="12" customHeight="1" x14ac:dyDescent="0.3">
      <c r="A4" s="41" t="s">
        <v>118</v>
      </c>
      <c r="B4" s="35">
        <v>1036</v>
      </c>
      <c r="D4" s="29" t="s">
        <v>172</v>
      </c>
      <c r="E4" s="29" t="s">
        <v>107</v>
      </c>
      <c r="F4" s="29" t="s">
        <v>8</v>
      </c>
      <c r="G4" s="31" t="s">
        <v>198</v>
      </c>
      <c r="H4" s="60">
        <v>867</v>
      </c>
      <c r="I4" s="61">
        <v>1131</v>
      </c>
      <c r="J4" s="61"/>
      <c r="K4" s="61">
        <f t="shared" si="0"/>
        <v>1131</v>
      </c>
      <c r="L4" s="62" t="s">
        <v>108</v>
      </c>
    </row>
    <row r="5" spans="1:12" ht="12" customHeight="1" x14ac:dyDescent="0.3">
      <c r="A5" s="41" t="s">
        <v>76</v>
      </c>
      <c r="B5" s="35">
        <v>84</v>
      </c>
      <c r="C5" s="30" t="s">
        <v>139</v>
      </c>
      <c r="D5" s="29" t="s">
        <v>148</v>
      </c>
      <c r="E5" s="29" t="s">
        <v>75</v>
      </c>
      <c r="F5" s="29" t="s">
        <v>27</v>
      </c>
      <c r="G5" s="31" t="s">
        <v>68</v>
      </c>
      <c r="H5" s="63">
        <v>10140.86</v>
      </c>
      <c r="I5" s="61">
        <v>10140.86</v>
      </c>
      <c r="J5" s="61">
        <v>2607.48</v>
      </c>
      <c r="K5" s="61">
        <f t="shared" si="0"/>
        <v>7533.380000000001</v>
      </c>
      <c r="L5" s="62" t="s">
        <v>225</v>
      </c>
    </row>
    <row r="6" spans="1:12" ht="12" customHeight="1" x14ac:dyDescent="0.3">
      <c r="A6" s="41" t="s">
        <v>77</v>
      </c>
      <c r="B6" s="35">
        <v>80</v>
      </c>
      <c r="C6" s="30" t="s">
        <v>122</v>
      </c>
      <c r="D6" s="29" t="s">
        <v>149</v>
      </c>
      <c r="E6" s="29" t="s">
        <v>175</v>
      </c>
      <c r="F6" s="29" t="s">
        <v>163</v>
      </c>
      <c r="G6" s="31" t="s">
        <v>68</v>
      </c>
      <c r="H6" s="63">
        <v>15215.81</v>
      </c>
      <c r="I6" s="61">
        <v>18581.169999999998</v>
      </c>
      <c r="J6" s="61">
        <v>5399.05</v>
      </c>
      <c r="K6" s="61">
        <f t="shared" si="0"/>
        <v>13182.119999999999</v>
      </c>
      <c r="L6" s="62" t="s">
        <v>241</v>
      </c>
    </row>
    <row r="7" spans="1:12" ht="12" customHeight="1" x14ac:dyDescent="0.3">
      <c r="A7" s="41" t="s">
        <v>78</v>
      </c>
      <c r="B7" s="35">
        <v>54</v>
      </c>
      <c r="C7" s="30" t="s">
        <v>134</v>
      </c>
      <c r="D7" s="29" t="s">
        <v>154</v>
      </c>
      <c r="E7" s="29" t="s">
        <v>175</v>
      </c>
      <c r="F7" s="29" t="s">
        <v>29</v>
      </c>
      <c r="G7" s="31" t="s">
        <v>68</v>
      </c>
      <c r="H7" s="63">
        <v>10531.12</v>
      </c>
      <c r="I7" s="61">
        <v>14959.9</v>
      </c>
      <c r="J7" s="61">
        <v>3919.1</v>
      </c>
      <c r="K7" s="61">
        <f t="shared" si="0"/>
        <v>11040.8</v>
      </c>
      <c r="L7" s="62" t="s">
        <v>231</v>
      </c>
    </row>
    <row r="8" spans="1:12" ht="12" customHeight="1" x14ac:dyDescent="0.3">
      <c r="A8" s="41" t="s">
        <v>115</v>
      </c>
      <c r="B8" s="35">
        <v>2091</v>
      </c>
      <c r="D8" s="29" t="s">
        <v>112</v>
      </c>
      <c r="E8" s="29" t="s">
        <v>112</v>
      </c>
      <c r="F8" s="29" t="s">
        <v>253</v>
      </c>
      <c r="G8" s="31" t="s">
        <v>68</v>
      </c>
      <c r="H8" s="46">
        <v>5500</v>
      </c>
      <c r="I8" s="61">
        <v>5500</v>
      </c>
      <c r="J8" s="61"/>
      <c r="K8" s="61">
        <f t="shared" si="0"/>
        <v>5500</v>
      </c>
      <c r="L8" s="64" t="s">
        <v>189</v>
      </c>
    </row>
    <row r="9" spans="1:12" ht="12" customHeight="1" x14ac:dyDescent="0.3">
      <c r="A9" s="41" t="s">
        <v>67</v>
      </c>
      <c r="B9" s="35">
        <v>92</v>
      </c>
      <c r="D9" s="29" t="s">
        <v>171</v>
      </c>
      <c r="E9" s="29" t="s">
        <v>145</v>
      </c>
      <c r="F9" s="29" t="s">
        <v>13</v>
      </c>
      <c r="G9" s="31" t="s">
        <v>68</v>
      </c>
      <c r="H9" s="63">
        <v>0</v>
      </c>
      <c r="I9" s="61">
        <v>2737.5</v>
      </c>
      <c r="J9" s="61"/>
      <c r="K9" s="61">
        <f t="shared" si="0"/>
        <v>2737.5</v>
      </c>
      <c r="L9" s="62" t="s">
        <v>70</v>
      </c>
    </row>
    <row r="10" spans="1:12" ht="12" customHeight="1" x14ac:dyDescent="0.3">
      <c r="A10" s="41" t="s">
        <v>179</v>
      </c>
      <c r="B10" s="35">
        <v>93</v>
      </c>
      <c r="D10" s="29" t="s">
        <v>171</v>
      </c>
      <c r="E10" s="29" t="s">
        <v>145</v>
      </c>
      <c r="F10" s="29" t="s">
        <v>120</v>
      </c>
      <c r="G10" s="31" t="s">
        <v>68</v>
      </c>
      <c r="H10" s="63">
        <v>0</v>
      </c>
      <c r="I10" s="61"/>
      <c r="J10" s="61"/>
      <c r="K10" s="61">
        <f t="shared" si="0"/>
        <v>0</v>
      </c>
      <c r="L10" s="62"/>
    </row>
    <row r="11" spans="1:12" ht="12" customHeight="1" x14ac:dyDescent="0.3">
      <c r="A11" s="41" t="s">
        <v>116</v>
      </c>
      <c r="B11" s="35">
        <v>2104</v>
      </c>
      <c r="D11" s="29" t="s">
        <v>112</v>
      </c>
      <c r="E11" s="29" t="s">
        <v>112</v>
      </c>
      <c r="F11" s="29" t="s">
        <v>113</v>
      </c>
      <c r="G11" s="31" t="s">
        <v>68</v>
      </c>
      <c r="H11" s="65">
        <v>12500</v>
      </c>
      <c r="I11" s="61">
        <v>12500</v>
      </c>
      <c r="J11" s="61"/>
      <c r="K11" s="61">
        <f t="shared" si="0"/>
        <v>12500</v>
      </c>
      <c r="L11" s="33" t="s">
        <v>114</v>
      </c>
    </row>
    <row r="12" spans="1:12" ht="12" customHeight="1" x14ac:dyDescent="0.3">
      <c r="A12" s="41" t="s">
        <v>79</v>
      </c>
      <c r="B12" s="35">
        <v>4</v>
      </c>
      <c r="C12" s="30" t="s">
        <v>123</v>
      </c>
      <c r="D12" s="29" t="s">
        <v>149</v>
      </c>
      <c r="E12" s="29" t="s">
        <v>75</v>
      </c>
      <c r="F12" s="29" t="s">
        <v>163</v>
      </c>
      <c r="G12" s="31" t="s">
        <v>68</v>
      </c>
      <c r="H12" s="63">
        <v>17639.3</v>
      </c>
      <c r="I12" s="61">
        <v>19403.23</v>
      </c>
      <c r="J12" s="61">
        <v>5385.41</v>
      </c>
      <c r="K12" s="61">
        <f t="shared" si="0"/>
        <v>14017.82</v>
      </c>
      <c r="L12" s="62" t="s">
        <v>225</v>
      </c>
    </row>
    <row r="13" spans="1:12" ht="12" customHeight="1" x14ac:dyDescent="0.3">
      <c r="A13" s="41" t="s">
        <v>80</v>
      </c>
      <c r="B13" s="35">
        <v>85</v>
      </c>
      <c r="C13" s="30" t="s">
        <v>140</v>
      </c>
      <c r="D13" s="29" t="s">
        <v>148</v>
      </c>
      <c r="E13" s="29" t="s">
        <v>75</v>
      </c>
      <c r="F13" s="29" t="s">
        <v>31</v>
      </c>
      <c r="G13" s="31" t="s">
        <v>68</v>
      </c>
      <c r="H13" s="63">
        <v>10140.86</v>
      </c>
      <c r="I13" s="61">
        <f>10687.85+2190</f>
        <v>12877.85</v>
      </c>
      <c r="J13" s="61">
        <v>2634.84</v>
      </c>
      <c r="K13" s="61">
        <f t="shared" si="0"/>
        <v>10243.01</v>
      </c>
      <c r="L13" s="64" t="s">
        <v>242</v>
      </c>
    </row>
    <row r="14" spans="1:12" ht="12" customHeight="1" x14ac:dyDescent="0.3">
      <c r="A14" s="41" t="s">
        <v>81</v>
      </c>
      <c r="B14" s="35">
        <v>75</v>
      </c>
      <c r="C14" s="30" t="s">
        <v>135</v>
      </c>
      <c r="D14" s="29" t="s">
        <v>152</v>
      </c>
      <c r="E14" s="29" t="s">
        <v>175</v>
      </c>
      <c r="F14" s="29" t="s">
        <v>27</v>
      </c>
      <c r="G14" s="31" t="s">
        <v>68</v>
      </c>
      <c r="H14" s="63">
        <v>10440.700000000001</v>
      </c>
      <c r="I14" s="61">
        <v>14731.29</v>
      </c>
      <c r="J14" s="61">
        <v>3971.02</v>
      </c>
      <c r="K14" s="61">
        <f t="shared" si="0"/>
        <v>10760.27</v>
      </c>
      <c r="L14" s="62" t="s">
        <v>237</v>
      </c>
    </row>
    <row r="15" spans="1:12" ht="12" customHeight="1" x14ac:dyDescent="0.3">
      <c r="A15" s="41" t="s">
        <v>146</v>
      </c>
      <c r="B15" s="35">
        <v>99</v>
      </c>
      <c r="D15" s="29" t="s">
        <v>171</v>
      </c>
      <c r="E15" s="29" t="s">
        <v>145</v>
      </c>
      <c r="F15" s="29" t="s">
        <v>120</v>
      </c>
      <c r="G15" s="31" t="s">
        <v>169</v>
      </c>
      <c r="H15" s="63">
        <v>0</v>
      </c>
      <c r="I15" s="61"/>
      <c r="J15" s="61"/>
      <c r="K15" s="61">
        <f t="shared" si="0"/>
        <v>0</v>
      </c>
      <c r="L15" s="62"/>
    </row>
    <row r="16" spans="1:12" ht="12" customHeight="1" x14ac:dyDescent="0.3">
      <c r="A16" s="41" t="s">
        <v>82</v>
      </c>
      <c r="B16" s="35">
        <v>57</v>
      </c>
      <c r="C16" s="30" t="s">
        <v>124</v>
      </c>
      <c r="D16" s="29" t="s">
        <v>149</v>
      </c>
      <c r="E16" s="29" t="s">
        <v>75</v>
      </c>
      <c r="F16" s="29" t="s">
        <v>37</v>
      </c>
      <c r="G16" s="31" t="s">
        <v>68</v>
      </c>
      <c r="H16" s="63">
        <v>14342.36</v>
      </c>
      <c r="I16" s="61">
        <v>17327.12</v>
      </c>
      <c r="J16" s="61">
        <v>4837.38</v>
      </c>
      <c r="K16" s="61">
        <f t="shared" si="0"/>
        <v>12489.739999999998</v>
      </c>
      <c r="L16" s="62" t="s">
        <v>233</v>
      </c>
    </row>
    <row r="17" spans="1:12" ht="12" customHeight="1" x14ac:dyDescent="0.3">
      <c r="A17" s="41" t="s">
        <v>69</v>
      </c>
      <c r="B17" s="35">
        <v>90</v>
      </c>
      <c r="C17" s="30" t="s">
        <v>243</v>
      </c>
      <c r="D17" s="29" t="s">
        <v>243</v>
      </c>
      <c r="E17" s="29" t="s">
        <v>245</v>
      </c>
      <c r="F17" s="29" t="s">
        <v>10</v>
      </c>
      <c r="G17" s="31" t="s">
        <v>68</v>
      </c>
      <c r="H17" s="63">
        <v>0</v>
      </c>
      <c r="I17" s="61">
        <f>6602.4+13467.6</f>
        <v>20070</v>
      </c>
      <c r="J17" s="61">
        <v>640.41</v>
      </c>
      <c r="K17" s="61">
        <f t="shared" si="0"/>
        <v>19429.59</v>
      </c>
      <c r="L17" s="62" t="s">
        <v>222</v>
      </c>
    </row>
    <row r="18" spans="1:12" ht="12" customHeight="1" x14ac:dyDescent="0.3">
      <c r="A18" s="41" t="s">
        <v>121</v>
      </c>
      <c r="B18" s="35">
        <v>1038</v>
      </c>
      <c r="D18" s="29" t="s">
        <v>172</v>
      </c>
      <c r="E18" s="29" t="s">
        <v>177</v>
      </c>
      <c r="F18" s="29" t="s">
        <v>19</v>
      </c>
      <c r="G18" s="31" t="s">
        <v>72</v>
      </c>
      <c r="H18" s="60">
        <v>1300</v>
      </c>
      <c r="I18" s="61">
        <v>1564</v>
      </c>
      <c r="J18" s="61">
        <v>96</v>
      </c>
      <c r="K18" s="61">
        <f t="shared" si="0"/>
        <v>1468</v>
      </c>
      <c r="L18" s="62" t="s">
        <v>144</v>
      </c>
    </row>
    <row r="19" spans="1:12" ht="12" customHeight="1" x14ac:dyDescent="0.3">
      <c r="A19" s="41" t="s">
        <v>83</v>
      </c>
      <c r="B19" s="35">
        <v>58</v>
      </c>
      <c r="C19" s="30" t="s">
        <v>136</v>
      </c>
      <c r="D19" s="29" t="s">
        <v>152</v>
      </c>
      <c r="E19" s="29" t="s">
        <v>153</v>
      </c>
      <c r="F19" s="29" t="s">
        <v>37</v>
      </c>
      <c r="G19" s="31" t="s">
        <v>68</v>
      </c>
      <c r="H19" s="63">
        <v>8241.99</v>
      </c>
      <c r="I19" s="66">
        <v>11036.91</v>
      </c>
      <c r="J19" s="66">
        <v>3235.92</v>
      </c>
      <c r="K19" s="61">
        <f t="shared" si="0"/>
        <v>7800.99</v>
      </c>
      <c r="L19" s="62" t="s">
        <v>234</v>
      </c>
    </row>
    <row r="20" spans="1:12" ht="12" customHeight="1" x14ac:dyDescent="0.3">
      <c r="A20" s="41" t="s">
        <v>160</v>
      </c>
      <c r="B20" s="35">
        <v>1039</v>
      </c>
      <c r="D20" s="29" t="s">
        <v>172</v>
      </c>
      <c r="E20" s="29" t="s">
        <v>107</v>
      </c>
      <c r="F20" s="29" t="s">
        <v>25</v>
      </c>
      <c r="G20" s="31" t="s">
        <v>72</v>
      </c>
      <c r="H20" s="60">
        <v>1300</v>
      </c>
      <c r="I20" s="66">
        <v>1564</v>
      </c>
      <c r="J20" s="61"/>
      <c r="K20" s="61">
        <f t="shared" si="0"/>
        <v>1564</v>
      </c>
      <c r="L20" s="62" t="s">
        <v>144</v>
      </c>
    </row>
    <row r="21" spans="1:12" ht="12" customHeight="1" x14ac:dyDescent="0.3">
      <c r="A21" s="41" t="s">
        <v>119</v>
      </c>
      <c r="B21" s="35">
        <v>98</v>
      </c>
      <c r="D21" s="29" t="s">
        <v>171</v>
      </c>
      <c r="E21" s="29" t="s">
        <v>145</v>
      </c>
      <c r="F21" s="29" t="s">
        <v>120</v>
      </c>
      <c r="G21" s="31" t="s">
        <v>68</v>
      </c>
      <c r="H21" s="63">
        <v>0</v>
      </c>
      <c r="I21" s="66"/>
      <c r="J21" s="61"/>
      <c r="K21" s="61">
        <f t="shared" si="0"/>
        <v>0</v>
      </c>
      <c r="L21" s="62"/>
    </row>
    <row r="22" spans="1:12" ht="12" customHeight="1" x14ac:dyDescent="0.3">
      <c r="A22" s="41" t="s">
        <v>159</v>
      </c>
      <c r="B22" s="35">
        <v>95</v>
      </c>
      <c r="C22" s="30" t="s">
        <v>168</v>
      </c>
      <c r="D22" s="29" t="s">
        <v>168</v>
      </c>
      <c r="E22" s="29" t="s">
        <v>173</v>
      </c>
      <c r="F22" s="29" t="s">
        <v>248</v>
      </c>
      <c r="G22" s="31" t="s">
        <v>68</v>
      </c>
      <c r="H22" s="63">
        <v>0</v>
      </c>
      <c r="I22" s="66">
        <v>9973.52</v>
      </c>
      <c r="J22" s="66">
        <v>1667.01</v>
      </c>
      <c r="K22" s="61">
        <f t="shared" si="0"/>
        <v>8306.51</v>
      </c>
      <c r="L22" s="62" t="s">
        <v>223</v>
      </c>
    </row>
    <row r="23" spans="1:12" ht="12" customHeight="1" x14ac:dyDescent="0.3">
      <c r="A23" s="41" t="s">
        <v>84</v>
      </c>
      <c r="B23" s="35">
        <v>14</v>
      </c>
      <c r="C23" s="30" t="s">
        <v>123</v>
      </c>
      <c r="D23" s="29" t="s">
        <v>149</v>
      </c>
      <c r="E23" s="29" t="s">
        <v>175</v>
      </c>
      <c r="F23" s="29" t="s">
        <v>24</v>
      </c>
      <c r="G23" s="31" t="s">
        <v>68</v>
      </c>
      <c r="H23" s="63">
        <v>17639.3</v>
      </c>
      <c r="I23" s="66">
        <v>21966.5</v>
      </c>
      <c r="J23" s="66">
        <v>7773.33</v>
      </c>
      <c r="K23" s="61">
        <f t="shared" si="0"/>
        <v>14193.17</v>
      </c>
      <c r="L23" s="62" t="s">
        <v>226</v>
      </c>
    </row>
    <row r="24" spans="1:12" ht="12" customHeight="1" x14ac:dyDescent="0.3">
      <c r="A24" s="41" t="s">
        <v>167</v>
      </c>
      <c r="B24" s="35">
        <v>100</v>
      </c>
      <c r="C24" s="30" t="s">
        <v>168</v>
      </c>
      <c r="D24" s="29" t="s">
        <v>168</v>
      </c>
      <c r="E24" s="29" t="s">
        <v>173</v>
      </c>
      <c r="F24" s="29" t="s">
        <v>249</v>
      </c>
      <c r="G24" s="31" t="s">
        <v>170</v>
      </c>
      <c r="H24" s="63">
        <v>0</v>
      </c>
      <c r="I24" s="66">
        <v>6407.5</v>
      </c>
      <c r="J24" s="66">
        <v>560.86</v>
      </c>
      <c r="K24" s="61">
        <f t="shared" si="0"/>
        <v>5846.64</v>
      </c>
      <c r="L24" s="62" t="s">
        <v>223</v>
      </c>
    </row>
    <row r="25" spans="1:12" ht="12" customHeight="1" x14ac:dyDescent="0.3">
      <c r="A25" s="41" t="s">
        <v>59</v>
      </c>
      <c r="B25" s="35" t="s">
        <v>60</v>
      </c>
      <c r="C25" s="30" t="s">
        <v>61</v>
      </c>
      <c r="D25" s="29" t="s">
        <v>62</v>
      </c>
      <c r="E25" s="29" t="s">
        <v>176</v>
      </c>
      <c r="F25" s="29" t="s">
        <v>15</v>
      </c>
      <c r="H25" s="46">
        <v>34883.08</v>
      </c>
      <c r="I25" s="67">
        <v>37479.32</v>
      </c>
      <c r="J25" s="67">
        <v>9307.9</v>
      </c>
      <c r="K25" s="61">
        <f t="shared" si="0"/>
        <v>28171.42</v>
      </c>
      <c r="L25" s="64" t="s">
        <v>200</v>
      </c>
    </row>
    <row r="26" spans="1:12" ht="12" customHeight="1" x14ac:dyDescent="0.3">
      <c r="A26" s="41" t="s">
        <v>85</v>
      </c>
      <c r="B26" s="35">
        <v>44</v>
      </c>
      <c r="C26" s="30" t="s">
        <v>125</v>
      </c>
      <c r="D26" s="29" t="s">
        <v>149</v>
      </c>
      <c r="E26" s="29" t="s">
        <v>75</v>
      </c>
      <c r="F26" s="29" t="s">
        <v>25</v>
      </c>
      <c r="G26" s="31" t="s">
        <v>68</v>
      </c>
      <c r="H26" s="63">
        <v>13519.06</v>
      </c>
      <c r="I26" s="67">
        <v>15496.62</v>
      </c>
      <c r="J26" s="67">
        <v>4272.9399999999996</v>
      </c>
      <c r="K26" s="61">
        <f t="shared" si="0"/>
        <v>11223.68</v>
      </c>
      <c r="L26" s="62" t="s">
        <v>229</v>
      </c>
    </row>
    <row r="27" spans="1:12" ht="12" customHeight="1" x14ac:dyDescent="0.3">
      <c r="A27" s="41" t="s">
        <v>86</v>
      </c>
      <c r="B27" s="35">
        <v>61</v>
      </c>
      <c r="C27" s="30" t="s">
        <v>140</v>
      </c>
      <c r="D27" s="29" t="s">
        <v>148</v>
      </c>
      <c r="E27" s="29" t="s">
        <v>75</v>
      </c>
      <c r="F27" s="29" t="s">
        <v>23</v>
      </c>
      <c r="G27" s="31" t="s">
        <v>68</v>
      </c>
      <c r="H27" s="63">
        <f>13231.52</f>
        <v>13231.52</v>
      </c>
      <c r="I27" s="67">
        <v>14568.99</v>
      </c>
      <c r="J27" s="67">
        <v>3897.65</v>
      </c>
      <c r="K27" s="61">
        <f t="shared" si="0"/>
        <v>10671.34</v>
      </c>
      <c r="L27" s="62" t="s">
        <v>236</v>
      </c>
    </row>
    <row r="28" spans="1:12" ht="12" customHeight="1" x14ac:dyDescent="0.3">
      <c r="A28" s="41" t="s">
        <v>87</v>
      </c>
      <c r="B28" s="35">
        <v>13</v>
      </c>
      <c r="C28" s="30" t="s">
        <v>123</v>
      </c>
      <c r="D28" s="29" t="s">
        <v>149</v>
      </c>
      <c r="E28" s="29" t="s">
        <v>175</v>
      </c>
      <c r="F28" s="29" t="s">
        <v>21</v>
      </c>
      <c r="G28" s="31" t="s">
        <v>68</v>
      </c>
      <c r="H28" s="63">
        <v>17639.3</v>
      </c>
      <c r="I28" s="66">
        <v>21966.5</v>
      </c>
      <c r="J28" s="66">
        <v>6476.76</v>
      </c>
      <c r="K28" s="61">
        <f t="shared" si="0"/>
        <v>15489.74</v>
      </c>
      <c r="L28" s="62" t="s">
        <v>226</v>
      </c>
    </row>
    <row r="29" spans="1:12" ht="12" customHeight="1" x14ac:dyDescent="0.3">
      <c r="A29" s="41" t="s">
        <v>88</v>
      </c>
      <c r="B29" s="35">
        <v>73</v>
      </c>
      <c r="C29" s="30" t="s">
        <v>127</v>
      </c>
      <c r="D29" s="29" t="s">
        <v>174</v>
      </c>
      <c r="E29" s="29" t="s">
        <v>174</v>
      </c>
      <c r="F29" s="29" t="s">
        <v>25</v>
      </c>
      <c r="G29" s="31" t="s">
        <v>68</v>
      </c>
      <c r="H29" s="63">
        <v>15165.29</v>
      </c>
      <c r="I29" s="66">
        <v>18215.990000000002</v>
      </c>
      <c r="J29" s="66">
        <v>4719.24</v>
      </c>
      <c r="K29" s="61">
        <f t="shared" si="0"/>
        <v>13496.750000000002</v>
      </c>
      <c r="L29" s="62" t="s">
        <v>235</v>
      </c>
    </row>
    <row r="30" spans="1:12" ht="12" customHeight="1" x14ac:dyDescent="0.3">
      <c r="A30" s="41" t="s">
        <v>89</v>
      </c>
      <c r="B30" s="35">
        <v>89</v>
      </c>
      <c r="C30" s="30" t="s">
        <v>139</v>
      </c>
      <c r="D30" s="29" t="s">
        <v>148</v>
      </c>
      <c r="E30" s="29" t="s">
        <v>75</v>
      </c>
      <c r="F30" s="29" t="s">
        <v>21</v>
      </c>
      <c r="G30" s="31" t="s">
        <v>68</v>
      </c>
      <c r="H30" s="63">
        <v>10140.86</v>
      </c>
      <c r="I30" s="66">
        <v>11890.5</v>
      </c>
      <c r="J30" s="66">
        <v>3088.63</v>
      </c>
      <c r="K30" s="61">
        <f t="shared" si="0"/>
        <v>8801.869999999999</v>
      </c>
      <c r="L30" s="62" t="s">
        <v>238</v>
      </c>
    </row>
    <row r="31" spans="1:12" ht="12" customHeight="1" x14ac:dyDescent="0.3">
      <c r="A31" s="41" t="s">
        <v>90</v>
      </c>
      <c r="B31" s="35">
        <v>60</v>
      </c>
      <c r="C31" s="30" t="s">
        <v>132</v>
      </c>
      <c r="D31" s="29" t="s">
        <v>131</v>
      </c>
      <c r="E31" s="29" t="s">
        <v>175</v>
      </c>
      <c r="F31" s="29" t="s">
        <v>147</v>
      </c>
      <c r="G31" s="31" t="s">
        <v>72</v>
      </c>
      <c r="H31" s="63">
        <v>20105.34</v>
      </c>
      <c r="I31" s="66">
        <v>25499.62</v>
      </c>
      <c r="J31" s="66">
        <v>6222.69</v>
      </c>
      <c r="K31" s="61">
        <f t="shared" si="0"/>
        <v>19276.93</v>
      </c>
      <c r="L31" s="62" t="s">
        <v>235</v>
      </c>
    </row>
    <row r="32" spans="1:12" ht="12" customHeight="1" x14ac:dyDescent="0.3">
      <c r="A32" s="41" t="s">
        <v>109</v>
      </c>
      <c r="B32" s="35">
        <v>1032</v>
      </c>
      <c r="D32" s="29" t="s">
        <v>172</v>
      </c>
      <c r="E32" s="29" t="s">
        <v>178</v>
      </c>
      <c r="F32" s="29" t="s">
        <v>19</v>
      </c>
      <c r="G32" s="31" t="s">
        <v>72</v>
      </c>
      <c r="H32" s="60">
        <v>1300</v>
      </c>
      <c r="I32" s="66">
        <v>2264</v>
      </c>
      <c r="J32" s="61"/>
      <c r="K32" s="61">
        <f t="shared" si="0"/>
        <v>2264</v>
      </c>
      <c r="L32" s="62" t="s">
        <v>144</v>
      </c>
    </row>
    <row r="33" spans="1:12" ht="12" customHeight="1" x14ac:dyDescent="0.3">
      <c r="A33" s="41" t="s">
        <v>117</v>
      </c>
      <c r="B33" s="35">
        <v>1034</v>
      </c>
      <c r="D33" s="29" t="s">
        <v>172</v>
      </c>
      <c r="E33" s="29" t="s">
        <v>178</v>
      </c>
      <c r="F33" s="29" t="s">
        <v>19</v>
      </c>
      <c r="G33" s="31" t="s">
        <v>72</v>
      </c>
      <c r="H33" s="60">
        <v>1300</v>
      </c>
      <c r="I33" s="63">
        <v>1564</v>
      </c>
      <c r="J33" s="63"/>
      <c r="K33" s="61">
        <f t="shared" si="0"/>
        <v>1564</v>
      </c>
      <c r="L33" s="62" t="s">
        <v>108</v>
      </c>
    </row>
    <row r="34" spans="1:12" ht="12" customHeight="1" x14ac:dyDescent="0.3">
      <c r="A34" s="41" t="s">
        <v>71</v>
      </c>
      <c r="B34" s="35">
        <v>91</v>
      </c>
      <c r="D34" s="29" t="s">
        <v>171</v>
      </c>
      <c r="E34" s="29" t="s">
        <v>145</v>
      </c>
      <c r="F34" s="29" t="s">
        <v>12</v>
      </c>
      <c r="G34" s="31" t="s">
        <v>72</v>
      </c>
      <c r="H34" s="63">
        <v>0</v>
      </c>
      <c r="I34" s="63"/>
      <c r="J34" s="63"/>
      <c r="K34" s="61">
        <f t="shared" si="0"/>
        <v>0</v>
      </c>
      <c r="L34" s="62"/>
    </row>
    <row r="35" spans="1:12" ht="12" customHeight="1" x14ac:dyDescent="0.3">
      <c r="A35" s="41" t="s">
        <v>92</v>
      </c>
      <c r="B35" s="35">
        <v>81</v>
      </c>
      <c r="C35" s="30" t="s">
        <v>133</v>
      </c>
      <c r="D35" s="29" t="s">
        <v>131</v>
      </c>
      <c r="E35" s="29" t="s">
        <v>175</v>
      </c>
      <c r="F35" s="29" t="s">
        <v>161</v>
      </c>
      <c r="G35" s="68" t="s">
        <v>72</v>
      </c>
      <c r="H35" s="63">
        <v>16837.900000000001</v>
      </c>
      <c r="I35" s="63">
        <v>22016.74</v>
      </c>
      <c r="J35" s="63">
        <v>9616.41</v>
      </c>
      <c r="K35" s="61">
        <f t="shared" si="0"/>
        <v>12400.330000000002</v>
      </c>
      <c r="L35" s="62" t="s">
        <v>230</v>
      </c>
    </row>
    <row r="36" spans="1:12" ht="12" customHeight="1" x14ac:dyDescent="0.3">
      <c r="A36" s="41" t="s">
        <v>110</v>
      </c>
      <c r="B36" s="35">
        <v>1033</v>
      </c>
      <c r="D36" s="29" t="s">
        <v>172</v>
      </c>
      <c r="E36" s="29" t="s">
        <v>107</v>
      </c>
      <c r="F36" s="29" t="s">
        <v>27</v>
      </c>
      <c r="G36" s="31" t="s">
        <v>72</v>
      </c>
      <c r="H36" s="60">
        <v>1300</v>
      </c>
      <c r="I36" s="63">
        <v>1564</v>
      </c>
      <c r="J36" s="63"/>
      <c r="K36" s="61">
        <f t="shared" si="0"/>
        <v>1564</v>
      </c>
      <c r="L36" s="62" t="s">
        <v>108</v>
      </c>
    </row>
    <row r="37" spans="1:12" s="45" customFormat="1" ht="12" customHeight="1" x14ac:dyDescent="0.3">
      <c r="A37" s="41" t="s">
        <v>186</v>
      </c>
      <c r="B37" s="35">
        <v>1044</v>
      </c>
      <c r="C37" s="30"/>
      <c r="D37" s="29" t="s">
        <v>172</v>
      </c>
      <c r="E37" s="29" t="s">
        <v>107</v>
      </c>
      <c r="F37" s="29" t="s">
        <v>21</v>
      </c>
      <c r="G37" s="31" t="s">
        <v>72</v>
      </c>
      <c r="H37" s="60">
        <v>2000</v>
      </c>
      <c r="I37" s="63">
        <v>2264</v>
      </c>
      <c r="J37" s="63"/>
      <c r="K37" s="61">
        <f t="shared" si="0"/>
        <v>2264</v>
      </c>
      <c r="L37" s="62" t="s">
        <v>108</v>
      </c>
    </row>
    <row r="38" spans="1:12" ht="12" customHeight="1" x14ac:dyDescent="0.3">
      <c r="A38" s="41" t="s">
        <v>93</v>
      </c>
      <c r="B38" s="35">
        <v>76</v>
      </c>
      <c r="C38" s="30" t="s">
        <v>135</v>
      </c>
      <c r="D38" s="29" t="s">
        <v>152</v>
      </c>
      <c r="E38" s="29" t="s">
        <v>175</v>
      </c>
      <c r="F38" s="29" t="s">
        <v>31</v>
      </c>
      <c r="G38" s="31" t="s">
        <v>68</v>
      </c>
      <c r="H38" s="63">
        <v>10440.700000000001</v>
      </c>
      <c r="I38" s="63">
        <v>14731.29</v>
      </c>
      <c r="J38" s="63">
        <v>5730.32</v>
      </c>
      <c r="K38" s="61">
        <f t="shared" si="0"/>
        <v>9000.9700000000012</v>
      </c>
      <c r="L38" s="62" t="s">
        <v>237</v>
      </c>
    </row>
    <row r="39" spans="1:12" ht="12" customHeight="1" x14ac:dyDescent="0.3">
      <c r="A39" s="41" t="s">
        <v>63</v>
      </c>
      <c r="B39" s="35" t="s">
        <v>64</v>
      </c>
      <c r="C39" s="30" t="s">
        <v>61</v>
      </c>
      <c r="D39" s="29" t="s">
        <v>62</v>
      </c>
      <c r="E39" s="29" t="s">
        <v>176</v>
      </c>
      <c r="F39" s="29" t="s">
        <v>17</v>
      </c>
      <c r="H39" s="46">
        <v>34883.08</v>
      </c>
      <c r="I39" s="67">
        <f>34883.08+24676.68</f>
        <v>59559.76</v>
      </c>
      <c r="J39" s="67">
        <v>9371.16</v>
      </c>
      <c r="K39" s="61">
        <f t="shared" si="0"/>
        <v>50188.600000000006</v>
      </c>
      <c r="L39" s="64" t="s">
        <v>220</v>
      </c>
    </row>
    <row r="40" spans="1:12" ht="12" customHeight="1" x14ac:dyDescent="0.3">
      <c r="A40" s="41" t="s">
        <v>143</v>
      </c>
      <c r="B40" s="35">
        <v>1041</v>
      </c>
      <c r="D40" s="29" t="s">
        <v>172</v>
      </c>
      <c r="E40" s="29" t="s">
        <v>107</v>
      </c>
      <c r="F40" s="29" t="s">
        <v>31</v>
      </c>
      <c r="G40" s="31" t="s">
        <v>72</v>
      </c>
      <c r="H40" s="69">
        <v>1300</v>
      </c>
      <c r="I40" s="46">
        <v>1564</v>
      </c>
      <c r="J40" s="63"/>
      <c r="K40" s="61">
        <f t="shared" si="0"/>
        <v>1564</v>
      </c>
      <c r="L40" s="62" t="s">
        <v>108</v>
      </c>
    </row>
    <row r="41" spans="1:12" ht="12" customHeight="1" x14ac:dyDescent="0.3">
      <c r="A41" s="41" t="s">
        <v>94</v>
      </c>
      <c r="B41" s="35">
        <v>8</v>
      </c>
      <c r="C41" s="30" t="s">
        <v>126</v>
      </c>
      <c r="D41" s="29" t="s">
        <v>149</v>
      </c>
      <c r="E41" s="29" t="s">
        <v>175</v>
      </c>
      <c r="F41" s="29" t="s">
        <v>19</v>
      </c>
      <c r="G41" s="31" t="s">
        <v>68</v>
      </c>
      <c r="H41" s="63">
        <v>16626.740000000002</v>
      </c>
      <c r="I41" s="63">
        <v>20872.939999999999</v>
      </c>
      <c r="J41" s="63">
        <v>5780.15</v>
      </c>
      <c r="K41" s="61">
        <f t="shared" si="0"/>
        <v>15092.789999999999</v>
      </c>
      <c r="L41" s="62" t="s">
        <v>226</v>
      </c>
    </row>
    <row r="42" spans="1:12" ht="12" customHeight="1" x14ac:dyDescent="0.3">
      <c r="A42" s="41" t="s">
        <v>194</v>
      </c>
      <c r="B42" s="35">
        <v>101</v>
      </c>
      <c r="D42" s="29" t="s">
        <v>196</v>
      </c>
      <c r="E42" s="29" t="s">
        <v>195</v>
      </c>
      <c r="F42" s="29" t="s">
        <v>163</v>
      </c>
      <c r="G42" s="31" t="s">
        <v>197</v>
      </c>
      <c r="H42" s="63">
        <v>1028.5</v>
      </c>
      <c r="I42" s="63">
        <v>1508.5</v>
      </c>
      <c r="J42" s="63">
        <v>77.13</v>
      </c>
      <c r="K42" s="61">
        <f t="shared" si="0"/>
        <v>1431.37</v>
      </c>
      <c r="L42" s="62" t="s">
        <v>239</v>
      </c>
    </row>
    <row r="43" spans="1:12" ht="12" customHeight="1" x14ac:dyDescent="0.3">
      <c r="A43" s="41" t="s">
        <v>111</v>
      </c>
      <c r="B43" s="35">
        <v>1024</v>
      </c>
      <c r="D43" s="29" t="s">
        <v>172</v>
      </c>
      <c r="E43" s="29" t="s">
        <v>107</v>
      </c>
      <c r="F43" s="29" t="s">
        <v>163</v>
      </c>
      <c r="G43" s="31" t="s">
        <v>72</v>
      </c>
      <c r="H43" s="60">
        <v>1300</v>
      </c>
      <c r="I43" s="63">
        <v>2647.33</v>
      </c>
      <c r="J43" s="63"/>
      <c r="K43" s="61">
        <f t="shared" si="0"/>
        <v>2647.33</v>
      </c>
      <c r="L43" s="62" t="s">
        <v>224</v>
      </c>
    </row>
    <row r="44" spans="1:12" ht="12" customHeight="1" x14ac:dyDescent="0.3">
      <c r="A44" s="41" t="s">
        <v>95</v>
      </c>
      <c r="B44" s="35">
        <v>79</v>
      </c>
      <c r="C44" s="30" t="s">
        <v>137</v>
      </c>
      <c r="D44" s="29" t="s">
        <v>158</v>
      </c>
      <c r="E44" s="29" t="s">
        <v>153</v>
      </c>
      <c r="F44" s="29" t="s">
        <v>19</v>
      </c>
      <c r="G44" s="31" t="s">
        <v>68</v>
      </c>
      <c r="H44" s="63">
        <v>8743.92</v>
      </c>
      <c r="I44" s="63">
        <v>11373.32</v>
      </c>
      <c r="J44" s="63">
        <v>2946.4</v>
      </c>
      <c r="K44" s="61">
        <f t="shared" si="0"/>
        <v>8426.92</v>
      </c>
      <c r="L44" s="62" t="s">
        <v>240</v>
      </c>
    </row>
    <row r="45" spans="1:12" ht="12" customHeight="1" x14ac:dyDescent="0.3">
      <c r="A45" s="41" t="s">
        <v>96</v>
      </c>
      <c r="B45" s="35">
        <v>49</v>
      </c>
      <c r="C45" s="30" t="s">
        <v>137</v>
      </c>
      <c r="D45" s="29" t="s">
        <v>152</v>
      </c>
      <c r="E45" s="29" t="s">
        <v>153</v>
      </c>
      <c r="F45" s="29" t="s">
        <v>25</v>
      </c>
      <c r="G45" s="31" t="s">
        <v>68</v>
      </c>
      <c r="H45" s="63">
        <v>8743.92</v>
      </c>
      <c r="I45" s="63">
        <v>9798.56</v>
      </c>
      <c r="J45" s="63">
        <v>2528.89</v>
      </c>
      <c r="K45" s="61">
        <f t="shared" si="0"/>
        <v>7269.67</v>
      </c>
      <c r="L45" s="62" t="s">
        <v>227</v>
      </c>
    </row>
    <row r="46" spans="1:12" ht="12" customHeight="1" x14ac:dyDescent="0.3">
      <c r="A46" s="41" t="s">
        <v>97</v>
      </c>
      <c r="B46" s="35">
        <v>86</v>
      </c>
      <c r="C46" s="30" t="s">
        <v>91</v>
      </c>
      <c r="D46" s="29" t="s">
        <v>148</v>
      </c>
      <c r="E46" s="29" t="s">
        <v>75</v>
      </c>
      <c r="F46" s="29" t="s">
        <v>24</v>
      </c>
      <c r="G46" s="31" t="s">
        <v>68</v>
      </c>
      <c r="H46" s="63">
        <v>9558.73</v>
      </c>
      <c r="I46" s="63">
        <v>9558.73</v>
      </c>
      <c r="J46" s="63">
        <v>2780.97</v>
      </c>
      <c r="K46" s="61">
        <f t="shared" si="0"/>
        <v>6777.76</v>
      </c>
      <c r="L46" s="62" t="s">
        <v>225</v>
      </c>
    </row>
    <row r="47" spans="1:12" ht="12" customHeight="1" x14ac:dyDescent="0.3">
      <c r="A47" s="41" t="s">
        <v>191</v>
      </c>
      <c r="B47" s="35">
        <v>1048</v>
      </c>
      <c r="D47" s="29" t="s">
        <v>172</v>
      </c>
      <c r="E47" s="29" t="s">
        <v>107</v>
      </c>
      <c r="F47" s="29" t="s">
        <v>251</v>
      </c>
      <c r="G47" s="31" t="s">
        <v>72</v>
      </c>
      <c r="H47" s="70">
        <v>1300</v>
      </c>
      <c r="I47" s="63">
        <v>1564</v>
      </c>
      <c r="J47" s="63"/>
      <c r="K47" s="61">
        <f t="shared" si="0"/>
        <v>1564</v>
      </c>
      <c r="L47" s="62" t="s">
        <v>192</v>
      </c>
    </row>
    <row r="48" spans="1:12" ht="12" customHeight="1" x14ac:dyDescent="0.3">
      <c r="A48" s="41" t="s">
        <v>98</v>
      </c>
      <c r="B48" s="35">
        <v>65</v>
      </c>
      <c r="C48" s="30" t="s">
        <v>140</v>
      </c>
      <c r="D48" s="29" t="s">
        <v>148</v>
      </c>
      <c r="E48" s="29" t="s">
        <v>75</v>
      </c>
      <c r="F48" s="29" t="s">
        <v>21</v>
      </c>
      <c r="G48" s="31" t="s">
        <v>68</v>
      </c>
      <c r="H48" s="63">
        <v>13231.52</v>
      </c>
      <c r="I48" s="63">
        <v>13760.78</v>
      </c>
      <c r="J48" s="63">
        <v>3591.84</v>
      </c>
      <c r="K48" s="61">
        <f t="shared" si="0"/>
        <v>10168.94</v>
      </c>
      <c r="L48" s="62" t="s">
        <v>225</v>
      </c>
    </row>
    <row r="49" spans="1:12" s="45" customFormat="1" ht="12" customHeight="1" x14ac:dyDescent="0.3">
      <c r="A49" s="41" t="s">
        <v>187</v>
      </c>
      <c r="B49" s="35">
        <v>1045</v>
      </c>
      <c r="C49" s="30"/>
      <c r="D49" s="29" t="s">
        <v>172</v>
      </c>
      <c r="E49" s="29" t="s">
        <v>107</v>
      </c>
      <c r="F49" s="29" t="s">
        <v>29</v>
      </c>
      <c r="G49" s="31" t="s">
        <v>72</v>
      </c>
      <c r="H49" s="70">
        <v>2000</v>
      </c>
      <c r="I49" s="63">
        <v>2264</v>
      </c>
      <c r="J49" s="63"/>
      <c r="K49" s="61">
        <f t="shared" si="0"/>
        <v>2264</v>
      </c>
      <c r="L49" s="62" t="s">
        <v>108</v>
      </c>
    </row>
    <row r="50" spans="1:12" ht="12" customHeight="1" x14ac:dyDescent="0.3">
      <c r="A50" s="41" t="s">
        <v>65</v>
      </c>
      <c r="B50" s="35" t="s">
        <v>66</v>
      </c>
      <c r="D50" s="29" t="s">
        <v>171</v>
      </c>
      <c r="E50" s="29" t="s">
        <v>145</v>
      </c>
      <c r="F50" s="29" t="s">
        <v>120</v>
      </c>
      <c r="G50" s="31" t="s">
        <v>169</v>
      </c>
      <c r="H50" s="63">
        <v>0</v>
      </c>
      <c r="I50" s="71">
        <v>2628</v>
      </c>
      <c r="J50" s="63"/>
      <c r="K50" s="61">
        <f t="shared" si="0"/>
        <v>2628</v>
      </c>
      <c r="L50" s="62" t="s">
        <v>70</v>
      </c>
    </row>
    <row r="51" spans="1:12" s="45" customFormat="1" ht="12" customHeight="1" x14ac:dyDescent="0.3">
      <c r="A51" s="41" t="s">
        <v>188</v>
      </c>
      <c r="B51" s="35">
        <v>1046</v>
      </c>
      <c r="C51" s="30"/>
      <c r="D51" s="29" t="s">
        <v>172</v>
      </c>
      <c r="E51" s="29" t="s">
        <v>107</v>
      </c>
      <c r="F51" s="29" t="s">
        <v>24</v>
      </c>
      <c r="G51" s="31" t="s">
        <v>72</v>
      </c>
      <c r="H51" s="69">
        <v>1300</v>
      </c>
      <c r="I51" s="71">
        <v>2264</v>
      </c>
      <c r="J51" s="63"/>
      <c r="K51" s="61">
        <f t="shared" si="0"/>
        <v>2264</v>
      </c>
      <c r="L51" s="62" t="s">
        <v>108</v>
      </c>
    </row>
    <row r="52" spans="1:12" ht="14.5" x14ac:dyDescent="0.3">
      <c r="A52" s="41" t="s">
        <v>142</v>
      </c>
      <c r="B52" s="35">
        <v>1040</v>
      </c>
      <c r="D52" s="29" t="s">
        <v>172</v>
      </c>
      <c r="E52" s="29" t="s">
        <v>107</v>
      </c>
      <c r="F52" s="29" t="s">
        <v>25</v>
      </c>
      <c r="G52" s="31" t="s">
        <v>72</v>
      </c>
      <c r="H52" s="60">
        <v>2000</v>
      </c>
      <c r="I52" s="63">
        <v>1564</v>
      </c>
      <c r="J52" s="63"/>
      <c r="K52" s="61">
        <f t="shared" si="0"/>
        <v>1564</v>
      </c>
      <c r="L52" s="62" t="s">
        <v>108</v>
      </c>
    </row>
    <row r="53" spans="1:12" ht="12" customHeight="1" x14ac:dyDescent="0.3">
      <c r="A53" s="41" t="s">
        <v>54</v>
      </c>
      <c r="B53" s="35" t="s">
        <v>55</v>
      </c>
      <c r="C53" s="30" t="s">
        <v>56</v>
      </c>
      <c r="D53" s="29" t="s">
        <v>57</v>
      </c>
      <c r="E53" s="29" t="s">
        <v>176</v>
      </c>
      <c r="F53" s="29" t="s">
        <v>58</v>
      </c>
      <c r="H53" s="46">
        <v>37092.94</v>
      </c>
      <c r="I53" s="67">
        <f>40486.24+27057</f>
        <v>67543.239999999991</v>
      </c>
      <c r="J53" s="67">
        <v>9978.8700000000008</v>
      </c>
      <c r="K53" s="61">
        <f t="shared" si="0"/>
        <v>57564.369999999988</v>
      </c>
      <c r="L53" s="64" t="s">
        <v>221</v>
      </c>
    </row>
    <row r="54" spans="1:12" ht="12" customHeight="1" x14ac:dyDescent="0.3">
      <c r="A54" s="41" t="s">
        <v>73</v>
      </c>
      <c r="B54" s="35">
        <v>94</v>
      </c>
      <c r="D54" s="29" t="s">
        <v>171</v>
      </c>
      <c r="E54" s="29" t="s">
        <v>145</v>
      </c>
      <c r="F54" s="29" t="s">
        <v>147</v>
      </c>
      <c r="G54" s="31" t="s">
        <v>68</v>
      </c>
      <c r="H54" s="63">
        <v>0</v>
      </c>
      <c r="I54" s="63"/>
      <c r="J54" s="63"/>
      <c r="K54" s="61">
        <f t="shared" si="0"/>
        <v>0</v>
      </c>
      <c r="L54" s="62"/>
    </row>
    <row r="55" spans="1:12" ht="12" customHeight="1" x14ac:dyDescent="0.3">
      <c r="A55" s="41" t="s">
        <v>99</v>
      </c>
      <c r="B55" s="35">
        <v>35</v>
      </c>
      <c r="C55" s="30" t="s">
        <v>138</v>
      </c>
      <c r="D55" s="29" t="s">
        <v>152</v>
      </c>
      <c r="E55" s="29" t="s">
        <v>175</v>
      </c>
      <c r="F55" s="29" t="s">
        <v>23</v>
      </c>
      <c r="G55" s="31" t="s">
        <v>68</v>
      </c>
      <c r="H55" s="63">
        <v>9841.36</v>
      </c>
      <c r="I55" s="63">
        <v>16412.27</v>
      </c>
      <c r="J55" s="63">
        <v>7958.78</v>
      </c>
      <c r="K55" s="61">
        <f t="shared" si="0"/>
        <v>8453.4900000000016</v>
      </c>
      <c r="L55" s="62" t="s">
        <v>228</v>
      </c>
    </row>
    <row r="56" spans="1:12" ht="12" customHeight="1" x14ac:dyDescent="0.3">
      <c r="A56" s="41" t="s">
        <v>100</v>
      </c>
      <c r="B56" s="35">
        <v>56</v>
      </c>
      <c r="C56" s="30" t="s">
        <v>128</v>
      </c>
      <c r="D56" s="29" t="s">
        <v>174</v>
      </c>
      <c r="E56" s="29" t="s">
        <v>175</v>
      </c>
      <c r="F56" s="29" t="s">
        <v>25</v>
      </c>
      <c r="G56" s="31" t="s">
        <v>68</v>
      </c>
      <c r="H56" s="63">
        <v>17580.73</v>
      </c>
      <c r="I56" s="63">
        <v>21822.04</v>
      </c>
      <c r="J56" s="63">
        <v>5604.93</v>
      </c>
      <c r="K56" s="61">
        <f t="shared" si="0"/>
        <v>16217.11</v>
      </c>
      <c r="L56" s="62" t="s">
        <v>232</v>
      </c>
    </row>
    <row r="57" spans="1:12" ht="12" customHeight="1" x14ac:dyDescent="0.3">
      <c r="A57" s="41" t="s">
        <v>101</v>
      </c>
      <c r="B57" s="35">
        <v>34</v>
      </c>
      <c r="C57" s="30" t="s">
        <v>135</v>
      </c>
      <c r="D57" s="29" t="s">
        <v>152</v>
      </c>
      <c r="E57" s="29" t="s">
        <v>153</v>
      </c>
      <c r="F57" s="29" t="s">
        <v>23</v>
      </c>
      <c r="G57" s="31" t="s">
        <v>68</v>
      </c>
      <c r="H57" s="63">
        <v>10440.700000000001</v>
      </c>
      <c r="I57" s="63">
        <v>11597.14</v>
      </c>
      <c r="J57" s="63">
        <v>3007.95</v>
      </c>
      <c r="K57" s="61">
        <f t="shared" si="0"/>
        <v>8589.1899999999987</v>
      </c>
      <c r="L57" s="62" t="s">
        <v>227</v>
      </c>
    </row>
    <row r="58" spans="1:12" ht="12" customHeight="1" x14ac:dyDescent="0.3">
      <c r="A58" s="41" t="s">
        <v>102</v>
      </c>
      <c r="B58" s="35">
        <v>69</v>
      </c>
      <c r="C58" s="30" t="s">
        <v>129</v>
      </c>
      <c r="D58" s="29" t="s">
        <v>103</v>
      </c>
      <c r="E58" s="29" t="s">
        <v>175</v>
      </c>
      <c r="F58" s="29" t="s">
        <v>8</v>
      </c>
      <c r="G58" s="31" t="s">
        <v>104</v>
      </c>
      <c r="H58" s="63">
        <v>14130.75</v>
      </c>
      <c r="I58" s="63">
        <v>19313.47</v>
      </c>
      <c r="J58" s="63">
        <v>4557.78</v>
      </c>
      <c r="K58" s="61">
        <f t="shared" si="0"/>
        <v>14755.690000000002</v>
      </c>
      <c r="L58" s="62" t="s">
        <v>235</v>
      </c>
    </row>
    <row r="59" spans="1:12" ht="12" customHeight="1" x14ac:dyDescent="0.3">
      <c r="A59" s="41" t="s">
        <v>105</v>
      </c>
      <c r="B59" s="35">
        <v>51</v>
      </c>
      <c r="C59" s="30" t="s">
        <v>141</v>
      </c>
      <c r="D59" s="29" t="s">
        <v>152</v>
      </c>
      <c r="E59" s="29" t="s">
        <v>153</v>
      </c>
      <c r="F59" s="29" t="s">
        <v>24</v>
      </c>
      <c r="G59" s="31" t="s">
        <v>68</v>
      </c>
      <c r="H59" s="63">
        <v>8743.92</v>
      </c>
      <c r="I59" s="63">
        <v>9623.68</v>
      </c>
      <c r="J59" s="63">
        <v>2748.26</v>
      </c>
      <c r="K59" s="61">
        <f t="shared" si="0"/>
        <v>6875.42</v>
      </c>
      <c r="L59" s="62" t="s">
        <v>227</v>
      </c>
    </row>
    <row r="60" spans="1:12" ht="12" customHeight="1" x14ac:dyDescent="0.3">
      <c r="A60" s="41" t="s">
        <v>106</v>
      </c>
      <c r="B60" s="35">
        <v>70</v>
      </c>
      <c r="C60" s="30" t="s">
        <v>130</v>
      </c>
      <c r="D60" s="29" t="s">
        <v>103</v>
      </c>
      <c r="E60" s="29" t="s">
        <v>103</v>
      </c>
      <c r="F60" s="29" t="s">
        <v>8</v>
      </c>
      <c r="G60" s="31" t="s">
        <v>104</v>
      </c>
      <c r="H60" s="63">
        <v>13519.59</v>
      </c>
      <c r="I60" s="63">
        <v>13852.37</v>
      </c>
      <c r="J60" s="63">
        <v>5424.05</v>
      </c>
      <c r="K60" s="61">
        <f t="shared" si="0"/>
        <v>8428.32</v>
      </c>
      <c r="L60" s="62" t="s">
        <v>225</v>
      </c>
    </row>
    <row r="61" spans="1:12" s="39" customFormat="1" ht="12" customHeight="1" x14ac:dyDescent="0.3">
      <c r="A61" s="38"/>
      <c r="B61" s="72"/>
      <c r="C61" s="73"/>
      <c r="D61" s="74"/>
      <c r="E61" s="74"/>
      <c r="F61" s="74"/>
      <c r="G61" s="75"/>
      <c r="H61" s="76">
        <f>SUM(H2:H60)</f>
        <v>518469.61</v>
      </c>
      <c r="I61" s="76">
        <f>SUM(I2:I60)</f>
        <v>704790.91</v>
      </c>
      <c r="J61" s="76">
        <f>SUM(J2:J60)</f>
        <v>165917.86000000002</v>
      </c>
      <c r="K61" s="76">
        <f>SUM(K2:K60)</f>
        <v>538873.04999999993</v>
      </c>
      <c r="L61" s="77" t="s">
        <v>166</v>
      </c>
    </row>
    <row r="62" spans="1:12" ht="12" customHeight="1" x14ac:dyDescent="0.3">
      <c r="J62" s="46">
        <v>0</v>
      </c>
      <c r="K62" s="46"/>
      <c r="L62" s="33"/>
    </row>
    <row r="64" spans="1:12" s="34" customFormat="1" ht="14.5" x14ac:dyDescent="0.35">
      <c r="A64" s="37"/>
      <c r="B64" s="36"/>
      <c r="C64" s="30"/>
      <c r="D64" s="29"/>
      <c r="E64" s="29"/>
      <c r="F64" s="29"/>
      <c r="G64" s="31"/>
      <c r="H64" s="47"/>
      <c r="I64" s="47"/>
      <c r="J64" s="47"/>
      <c r="K64" s="47"/>
      <c r="L64" s="50"/>
    </row>
    <row r="65" spans="1:12" s="33" customFormat="1" ht="14.5" x14ac:dyDescent="0.35">
      <c r="A65" s="37"/>
      <c r="B65" s="36"/>
      <c r="C65" s="30"/>
      <c r="D65" s="29"/>
      <c r="E65" s="29"/>
      <c r="F65" s="29"/>
      <c r="G65" s="31"/>
      <c r="H65" s="47"/>
      <c r="I65" s="47"/>
      <c r="J65" s="47"/>
      <c r="K65" s="47"/>
      <c r="L65" s="50"/>
    </row>
  </sheetData>
  <autoFilter ref="A1:L65" xr:uid="{90248CFB-2700-407C-ABE8-CA86BBFAEECA}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DF</vt:lpstr>
      <vt:lpstr>Siglas</vt:lpstr>
      <vt:lpstr>Janeiro 2026</vt:lpstr>
      <vt:lpstr>Fevereiro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 Barao</dc:creator>
  <cp:keywords/>
  <dc:description/>
  <cp:lastModifiedBy>Lelo Barão</cp:lastModifiedBy>
  <cp:revision/>
  <dcterms:created xsi:type="dcterms:W3CDTF">2019-08-01T18:34:06Z</dcterms:created>
  <dcterms:modified xsi:type="dcterms:W3CDTF">2026-03-19T18:48:51Z</dcterms:modified>
  <cp:category/>
  <cp:contentStatus/>
</cp:coreProperties>
</file>