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tabRatio="735" firstSheet="2" activeTab="13"/>
  </bookViews>
  <sheets>
    <sheet name="Demonstrativo Funcional" sheetId="1" r:id="rId1"/>
    <sheet name="Siglas" sheetId="2" r:id="rId2"/>
    <sheet name="Jan 22" sheetId="3" r:id="rId3"/>
    <sheet name="Fev 22" sheetId="4" r:id="rId4"/>
    <sheet name="Mar 22" sheetId="5" r:id="rId5"/>
    <sheet name="Abr 22" sheetId="6" r:id="rId6"/>
    <sheet name="Mai 22" sheetId="7" r:id="rId7"/>
    <sheet name="Jun 22" sheetId="8" r:id="rId8"/>
    <sheet name="Jul 22" sheetId="9" r:id="rId9"/>
    <sheet name="Ago 22" sheetId="10" r:id="rId10"/>
    <sheet name="Set 22" sheetId="11" r:id="rId11"/>
    <sheet name="Out 22" sheetId="12" r:id="rId12"/>
    <sheet name="Nov 22" sheetId="13" r:id="rId13"/>
    <sheet name="Dez 22" sheetId="14" r:id="rId14"/>
  </sheets>
  <definedNames>
    <definedName name="_xlnm._FilterDatabase" localSheetId="9" hidden="1">'Ago 22'!$A$1:$L$61</definedName>
    <definedName name="_xlnm._FilterDatabase" localSheetId="10" hidden="1">'Set 22'!$A$1:$L$56</definedName>
  </definedNames>
  <calcPr fullCalcOnLoad="1"/>
</workbook>
</file>

<file path=xl/sharedStrings.xml><?xml version="1.0" encoding="utf-8"?>
<sst xmlns="http://schemas.openxmlformats.org/spreadsheetml/2006/main" count="4953" uniqueCount="335">
  <si>
    <t>TNS Master</t>
  </si>
  <si>
    <t>Presidente</t>
  </si>
  <si>
    <t>E 14</t>
  </si>
  <si>
    <t>E 13</t>
  </si>
  <si>
    <t>TNS Pleno</t>
  </si>
  <si>
    <t>SEFIN</t>
  </si>
  <si>
    <t>40h/sem</t>
  </si>
  <si>
    <t>C 12</t>
  </si>
  <si>
    <t>SETIC</t>
  </si>
  <si>
    <t>SEAPC</t>
  </si>
  <si>
    <t>SECON</t>
  </si>
  <si>
    <t>B 02</t>
  </si>
  <si>
    <t>ATA II</t>
  </si>
  <si>
    <t>B 03</t>
  </si>
  <si>
    <t>C 04</t>
  </si>
  <si>
    <t>TNS Sênior</t>
  </si>
  <si>
    <t>AJUR</t>
  </si>
  <si>
    <t>30h/sem</t>
  </si>
  <si>
    <t>25h/sem</t>
  </si>
  <si>
    <t>Ramiro Wahrhaftig</t>
  </si>
  <si>
    <t>D05</t>
  </si>
  <si>
    <t>Gerson Koch</t>
  </si>
  <si>
    <t>D06</t>
  </si>
  <si>
    <t>Nilceu Jacob Deitos</t>
  </si>
  <si>
    <t>Deise Elenice Bajerski Pigatto</t>
  </si>
  <si>
    <t>004</t>
  </si>
  <si>
    <t>Marcelo Barao Cabral</t>
  </si>
  <si>
    <t>008</t>
  </si>
  <si>
    <t>Joana O. Chrestenzen</t>
  </si>
  <si>
    <t>013</t>
  </si>
  <si>
    <t>Fernanda Carine Scheidt</t>
  </si>
  <si>
    <t>014</t>
  </si>
  <si>
    <t>Mari Angela Berton</t>
  </si>
  <si>
    <t>032</t>
  </si>
  <si>
    <t>Tarcisio Lindislei P. Batalhoto</t>
  </si>
  <si>
    <t>034</t>
  </si>
  <si>
    <t>044</t>
  </si>
  <si>
    <t>Simone F. Da Silva Cardoso</t>
  </si>
  <si>
    <t>035</t>
  </si>
  <si>
    <t>Giselle G. Muller Gonçalves</t>
  </si>
  <si>
    <t>Marly Terezinha Barao</t>
  </si>
  <si>
    <t>049</t>
  </si>
  <si>
    <t>Vanessa Costa Bruzetti</t>
  </si>
  <si>
    <t>051</t>
  </si>
  <si>
    <t>Cleber Prechlak</t>
  </si>
  <si>
    <t>054</t>
  </si>
  <si>
    <t>Sueli Pires</t>
  </si>
  <si>
    <t>056</t>
  </si>
  <si>
    <t>Edson Smith</t>
  </si>
  <si>
    <t>057</t>
  </si>
  <si>
    <t>Eny Rigoni Chiesorin</t>
  </si>
  <si>
    <t>058</t>
  </si>
  <si>
    <t>060</t>
  </si>
  <si>
    <t>061</t>
  </si>
  <si>
    <t>065</t>
  </si>
  <si>
    <t>069</t>
  </si>
  <si>
    <t>070</t>
  </si>
  <si>
    <t>073</t>
  </si>
  <si>
    <t>075</t>
  </si>
  <si>
    <t>076</t>
  </si>
  <si>
    <t>079</t>
  </si>
  <si>
    <t>080</t>
  </si>
  <si>
    <t>Celia de Oliveira Corso</t>
  </si>
  <si>
    <t>Luis Guilherme B. Goetzke</t>
  </si>
  <si>
    <t>Diego Iwankio</t>
  </si>
  <si>
    <t>Joelson Miranda</t>
  </si>
  <si>
    <t>Vanessa Rita Barazzetti</t>
  </si>
  <si>
    <t>Ticiane B. Galdino da Silva</t>
  </si>
  <si>
    <t>Monica Mazzei Florecki</t>
  </si>
  <si>
    <t>Guilherme Pelanda Onofre</t>
  </si>
  <si>
    <t>Coordenador</t>
  </si>
  <si>
    <t>2002</t>
  </si>
  <si>
    <t>2003</t>
  </si>
  <si>
    <t>2009</t>
  </si>
  <si>
    <t>Lays Maria Freitas Netto</t>
  </si>
  <si>
    <t>Maria Isabel Gaidex</t>
  </si>
  <si>
    <t>Willian Rodrigo Joanico</t>
  </si>
  <si>
    <t>Bolsista</t>
  </si>
  <si>
    <t>Programa Senar-PR</t>
  </si>
  <si>
    <t>Convênio Sigfap</t>
  </si>
  <si>
    <t>Programa Sinapse da Inovação</t>
  </si>
  <si>
    <t>Jornalista</t>
  </si>
  <si>
    <t>Advogado</t>
  </si>
  <si>
    <t>UGF</t>
  </si>
  <si>
    <t>PORTAL DA TRANSPARÊNCIA DA FUNDAÇÃO ARAUCÁRIA</t>
  </si>
  <si>
    <t>__________________________________________</t>
  </si>
  <si>
    <t>Diretor de Ciência, Tecnologia e Inovação</t>
  </si>
  <si>
    <t>D07</t>
  </si>
  <si>
    <t>Luis Márcio Spinosa</t>
  </si>
  <si>
    <t>Diretor de Administração e Finanças</t>
  </si>
  <si>
    <t>D08</t>
  </si>
  <si>
    <t>José Ciro Costa de Assunção</t>
  </si>
  <si>
    <t>D09</t>
  </si>
  <si>
    <t>Gerente de Administração e Finanças</t>
  </si>
  <si>
    <t>SETORES</t>
  </si>
  <si>
    <t>Setor de Convênios</t>
  </si>
  <si>
    <t>Assessoria Jurídica</t>
  </si>
  <si>
    <t>ARI</t>
  </si>
  <si>
    <t>CG</t>
  </si>
  <si>
    <t>CARGOS</t>
  </si>
  <si>
    <t>Técnico de Nível Superior - Master</t>
  </si>
  <si>
    <t>TNS III</t>
  </si>
  <si>
    <t>TNS II</t>
  </si>
  <si>
    <t>Técnico de Nível Superior - Sênior</t>
  </si>
  <si>
    <t>TNS I</t>
  </si>
  <si>
    <t>Técnico de Nível Superior - Pleno</t>
  </si>
  <si>
    <t xml:space="preserve">ATA I </t>
  </si>
  <si>
    <t>BOLSAS</t>
  </si>
  <si>
    <t>Programa de Qualificação para Exportação (Convênio: Agência Brasileira de Promoção de Exportações - APEX)</t>
  </si>
  <si>
    <t>Sistema de Informação e Gestão de Projetos das Fundações Estaduais de Amparo à Pesquisa (Convênio Ledes/UFMS)</t>
  </si>
  <si>
    <t>Programa de Apoio ao Sistema Regional de Inovação do Norte Pioneiro do Estado do Paraná (Parceria: Sebrae PR)</t>
  </si>
  <si>
    <t>Programa Paranaense de Apoio à Agropesquisa e Formação Aplicada em Rede (Parceria: Senar-PR)</t>
  </si>
  <si>
    <t>Programa Sinapse da Inovação Paraná (Contrato: CERTI)</t>
  </si>
  <si>
    <t>OUTROS ÓRGÃOS</t>
  </si>
  <si>
    <t>SETI</t>
  </si>
  <si>
    <t>Superintendência Geral de Ciência Tecnologia e Ensino Superior do Estado do Paraná</t>
  </si>
  <si>
    <t>Unidade Gestora do Fundo Paraná</t>
  </si>
  <si>
    <t>A Diretoria Executiva da Fundação Araucária de Apoio ao Desenvolvimento Científico e Tecnológico do Estado do Paraná, órgão da administração indireta do Governo do Estado do Paraná, vinculado à Secretaria de Ciência, Tecnologia e Ensino Superior do Estado do Paraná, em atenção à Lei Federal 13.460/2017 (Lei dos Direitos do Usuário de Serviços Públicos); Decreto Federal 8.777/2016 (Decreto dos Dados Abertos); Decreto Estadual 2.156/2015 (Decreto da Qualidade da Gestão Pública); Decreto Estadual 10.285/2014 (Decreto da Garantia de Acesso à Informação); Decreto Federal 7.724/2012 (Decreto da LAI); Lei Federal 12.527/2011 (Lei da LAI) e em conformidade com a Constituição do Estado do Paraná (Art. 234), divulga a Lista Funcional vigente, com as relações de funcionários, cargos e local de exercício das funções, conforme planilhas mensais, a seguir.</t>
  </si>
  <si>
    <t>Gerson Koch - Diretor de Administração e Finanças</t>
  </si>
  <si>
    <t>Celia de Oliveira Corso - SEFIN/RH</t>
  </si>
  <si>
    <t>081</t>
  </si>
  <si>
    <t>Luan Baptista da Silva</t>
  </si>
  <si>
    <t>2030</t>
  </si>
  <si>
    <t>Abimael Ortiz Barros</t>
  </si>
  <si>
    <t>Técnico</t>
  </si>
  <si>
    <t>Curitiba, 31 de janeiro de 2020.</t>
  </si>
  <si>
    <t>Salário Bruto (R$)</t>
  </si>
  <si>
    <t>Descontos (R$)</t>
  </si>
  <si>
    <t>Salário Líquido (R$)</t>
  </si>
  <si>
    <t>Analista</t>
  </si>
  <si>
    <t>Assistente</t>
  </si>
  <si>
    <t>Categoria Salarial</t>
  </si>
  <si>
    <t>Cargo</t>
  </si>
  <si>
    <t>Setor</t>
  </si>
  <si>
    <t>Função</t>
  </si>
  <si>
    <t>Regime de Horas</t>
  </si>
  <si>
    <t>Matrícula</t>
  </si>
  <si>
    <t>Observações</t>
  </si>
  <si>
    <t>Vencimentos (R$)</t>
  </si>
  <si>
    <t>D 05</t>
  </si>
  <si>
    <t>Julio Cezar Bittencourt Silva</t>
  </si>
  <si>
    <t>C 05</t>
  </si>
  <si>
    <t>DEFA</t>
  </si>
  <si>
    <t>GEREN</t>
  </si>
  <si>
    <t>SERHU</t>
  </si>
  <si>
    <t>SECET</t>
  </si>
  <si>
    <t>SEADM</t>
  </si>
  <si>
    <t>ACOM</t>
  </si>
  <si>
    <t xml:space="preserve">DEMONSTRATIVO FUNCIONAL </t>
  </si>
  <si>
    <t>Assessoria de Comunicação</t>
  </si>
  <si>
    <t>Assessoria de Relações Institucionais</t>
  </si>
  <si>
    <t>Chefia de Gabinete</t>
  </si>
  <si>
    <t xml:space="preserve">DEFA </t>
  </si>
  <si>
    <t>Diretoria Executiva da Fundação Araucária</t>
  </si>
  <si>
    <t>Setor Financeiro, Contábil e de Patrimônio</t>
  </si>
  <si>
    <t>Setor de Inovação</t>
  </si>
  <si>
    <t>Setor de Recursos Humanos</t>
  </si>
  <si>
    <t>Setor de Tecnologia da Informação e Comunicação</t>
  </si>
  <si>
    <t>Peiex-Curitiba</t>
  </si>
  <si>
    <t>Senar-PR</t>
  </si>
  <si>
    <t>SigFap</t>
  </si>
  <si>
    <t>Sinapse</t>
  </si>
  <si>
    <t>Startups</t>
  </si>
  <si>
    <t>Gerente de Ciência, Tecnologia e Inovação</t>
  </si>
  <si>
    <t>GF 2</t>
  </si>
  <si>
    <t>Total</t>
  </si>
  <si>
    <t>Setor de Análise de Prestações de Contas</t>
  </si>
  <si>
    <t>084</t>
  </si>
  <si>
    <t>Caroline Da Rocha Franco</t>
  </si>
  <si>
    <t>Mariuse Buczak Rothemburg</t>
  </si>
  <si>
    <t>085</t>
  </si>
  <si>
    <t>Deyvid Oliveira dos Anjos</t>
  </si>
  <si>
    <t>086</t>
  </si>
  <si>
    <t>087</t>
  </si>
  <si>
    <t>Tania Marcon Dela Vedova</t>
  </si>
  <si>
    <t>088</t>
  </si>
  <si>
    <t>Barbara Sayuri Poffo Taniguti</t>
  </si>
  <si>
    <t>Mayumi Seto Takeguma</t>
  </si>
  <si>
    <t>089</t>
  </si>
  <si>
    <t>Jossiane Carla Gazzoni</t>
  </si>
  <si>
    <t>2070</t>
  </si>
  <si>
    <t>2072</t>
  </si>
  <si>
    <t>2073</t>
  </si>
  <si>
    <t>Lucas Britto de Santana</t>
  </si>
  <si>
    <t>Caelen Teger da Silva</t>
  </si>
  <si>
    <t>Nicolle Sayuri Franca Yuetaqui</t>
  </si>
  <si>
    <t>Centelha</t>
  </si>
  <si>
    <t>2074</t>
  </si>
  <si>
    <t>Rafael Simoni</t>
  </si>
  <si>
    <t>Programa Centelha</t>
  </si>
  <si>
    <t>2075</t>
  </si>
  <si>
    <t>Marcos Aurelio Ferrarini Cecon</t>
  </si>
  <si>
    <t xml:space="preserve">Salário </t>
  </si>
  <si>
    <t>Salário</t>
  </si>
  <si>
    <t>B 04</t>
  </si>
  <si>
    <t>C 08</t>
  </si>
  <si>
    <t>D 02</t>
  </si>
  <si>
    <t>B 09</t>
  </si>
  <si>
    <t>B 05</t>
  </si>
  <si>
    <t>C 01</t>
  </si>
  <si>
    <t>A 01</t>
  </si>
  <si>
    <t>RELAÇÃO FUNCIONAL - 01/2022</t>
  </si>
  <si>
    <t>Salário + Férias Coletivas</t>
  </si>
  <si>
    <t>Salário + Férias Coletivas + Abono P. Férias</t>
  </si>
  <si>
    <t>Salário + Diaria</t>
  </si>
  <si>
    <t xml:space="preserve">20% do GF2 </t>
  </si>
  <si>
    <t>GF2 = 70% da posição E15 - salário original</t>
  </si>
  <si>
    <t>Contador</t>
  </si>
  <si>
    <t>Contadora</t>
  </si>
  <si>
    <t>Salário + Diária</t>
  </si>
  <si>
    <t>Salário +  Abono P. Férias</t>
  </si>
  <si>
    <t>Salário + Férias + Abono P. Férias</t>
  </si>
  <si>
    <t>C 06</t>
  </si>
  <si>
    <t>Pro-Labore + Retroativos 2020/2022</t>
  </si>
  <si>
    <t>GF2 = 70% da posição E15 - salário original + Retroativos 2020/2022</t>
  </si>
  <si>
    <t>Salário + Retroativo CCT 2021/2022</t>
  </si>
  <si>
    <t>Salário + Retroativo CCT 2020/2022</t>
  </si>
  <si>
    <t>D 06</t>
  </si>
  <si>
    <t>Rescisão de Contrato</t>
  </si>
  <si>
    <t>2076</t>
  </si>
  <si>
    <t>João Paulo Guimaraes Faciroli</t>
  </si>
  <si>
    <t>RELAÇÃO FUNCIONAL - 02/2022</t>
  </si>
  <si>
    <t xml:space="preserve">Pro-Labore </t>
  </si>
  <si>
    <t>Pro-Labore + Adic 1/3 Férias</t>
  </si>
  <si>
    <t>Pro-Labore + Diárias</t>
  </si>
  <si>
    <t>Salário + Férias</t>
  </si>
  <si>
    <t>20% do GF2 + Diária</t>
  </si>
  <si>
    <t>Salário + diárias</t>
  </si>
  <si>
    <t>1011</t>
  </si>
  <si>
    <t>Jhulyani Santana Ortiz Barros</t>
  </si>
  <si>
    <t>Estagiária</t>
  </si>
  <si>
    <t>Bolsa Auxílio</t>
  </si>
  <si>
    <t>1012</t>
  </si>
  <si>
    <t>Gustavo Luis Misocami Alvarenga</t>
  </si>
  <si>
    <t>Estagiário</t>
  </si>
  <si>
    <t>Pro-Labore + Ressarcimento</t>
  </si>
  <si>
    <t xml:space="preserve">GF2 = 70% da posição E15 - salário original </t>
  </si>
  <si>
    <t>Salário + Férias + Abono Pecuniário Férias</t>
  </si>
  <si>
    <t>Bolsa Auxílio + Auxílio Transporte</t>
  </si>
  <si>
    <t>1013</t>
  </si>
  <si>
    <t>Leticia Geovanna Andrade Silva</t>
  </si>
  <si>
    <t>Programa Sinapse da Inovação (01 a 12/06/2022)</t>
  </si>
  <si>
    <t>Programa Senar-PR (bolsa + diárias)</t>
  </si>
  <si>
    <t>2077</t>
  </si>
  <si>
    <t>Michelle Guimaraes Gontijo de Carvalho</t>
  </si>
  <si>
    <t>2078</t>
  </si>
  <si>
    <t>Sonia Regina Mitczuk</t>
  </si>
  <si>
    <t>PEIEX</t>
  </si>
  <si>
    <t>Programa PEIEX</t>
  </si>
  <si>
    <t>2079</t>
  </si>
  <si>
    <t>Anna Flávia Pigozzo Fedatto</t>
  </si>
  <si>
    <t>2080</t>
  </si>
  <si>
    <t>Programa PEIEX (a partir de  13/06/2022)</t>
  </si>
  <si>
    <t>2081</t>
  </si>
  <si>
    <t>Monitor</t>
  </si>
  <si>
    <t>2082</t>
  </si>
  <si>
    <t>Tiago Alves Silva</t>
  </si>
  <si>
    <t>2083</t>
  </si>
  <si>
    <t>Bruno Aron Breda</t>
  </si>
  <si>
    <t>2084</t>
  </si>
  <si>
    <t>Renata Felippi Chiella Heydt</t>
  </si>
  <si>
    <t>2085</t>
  </si>
  <si>
    <t>Luiz Otavio Moreira de Sa</t>
  </si>
  <si>
    <t>2086</t>
  </si>
  <si>
    <t>Maria Aparecida da Silva Santos</t>
  </si>
  <si>
    <t>2087</t>
  </si>
  <si>
    <t>Ramon Izabelino Gonzalez Nunez</t>
  </si>
  <si>
    <t>2088</t>
  </si>
  <si>
    <t>Luciana Maria Negrão Gandra Andreguetto</t>
  </si>
  <si>
    <t>Coordenadora</t>
  </si>
  <si>
    <t>20% do GF2 + 1P 13 s/GF2 + 1/3 s/Férias</t>
  </si>
  <si>
    <t>1014</t>
  </si>
  <si>
    <t>Evely Fardin dos Santos</t>
  </si>
  <si>
    <t>RELAÇÃO FUNCIONAL - 07/2022</t>
  </si>
  <si>
    <t>SENAPI</t>
  </si>
  <si>
    <t>SINOV</t>
  </si>
  <si>
    <t>GAF</t>
  </si>
  <si>
    <t>GCTI</t>
  </si>
  <si>
    <t>Setor dos Novos Arranjos de Pesquisa e Inovação</t>
  </si>
  <si>
    <t>Assistente Técnico-Administrativo 1 (Nível Medio)</t>
  </si>
  <si>
    <t>Assistente Técnico-Administrativo 2 (Nivel Medio)</t>
  </si>
  <si>
    <t>GF2 = 70% do E15 - salário original + 1a Parc 13° s/GF2 + 1/3 s/Férias</t>
  </si>
  <si>
    <t xml:space="preserve">Programa Senar-PR </t>
  </si>
  <si>
    <t xml:space="preserve">Programa PEIEX </t>
  </si>
  <si>
    <t>RELAÇÃO FUNCIONAL - 08/2022</t>
  </si>
  <si>
    <t>Pro-Labore + Adic 1/3 Férias + Diárias</t>
  </si>
  <si>
    <t>Salário + Diárias</t>
  </si>
  <si>
    <t>Salário + Férias + Abono Pecuniário Férias + Diárias</t>
  </si>
  <si>
    <t xml:space="preserve">GF2 = 70% do E15 - salário original </t>
  </si>
  <si>
    <t>20% do GF2 + Diárias</t>
  </si>
  <si>
    <t>Salário + Férias + Abono Pecuniário</t>
  </si>
  <si>
    <t>2092</t>
  </si>
  <si>
    <t>Cleverson Vitorio Andreoli</t>
  </si>
  <si>
    <t>SENAR</t>
  </si>
  <si>
    <t>2091</t>
  </si>
  <si>
    <t>Katiucia Fernanda Ribeiro Batista deCastro</t>
  </si>
  <si>
    <t>2089</t>
  </si>
  <si>
    <t>Michele Fernandes</t>
  </si>
  <si>
    <t>B 06</t>
  </si>
  <si>
    <t>Salário +Férias</t>
  </si>
  <si>
    <t>Salário + Abono Pecuniário</t>
  </si>
  <si>
    <t>Pro-Labore + Diarias</t>
  </si>
  <si>
    <t>RELAÇÃO FUNCIONAL - 09/2022</t>
  </si>
  <si>
    <t>Apoio</t>
  </si>
  <si>
    <t>RELAÇÃO FUNCIONAL - 03/2022</t>
  </si>
  <si>
    <t>RELAÇÃO FUNCIONAL - 04/2022</t>
  </si>
  <si>
    <t>RELAÇÃO FUNCIONAL - 05/2022</t>
  </si>
  <si>
    <t>RELAÇÃO FUNCIONAL - 06/2022</t>
  </si>
  <si>
    <t>1ª Parcela 13º Sal. (R$)</t>
  </si>
  <si>
    <t>RELAÇÃO FUNCIONAL - 10/2022</t>
  </si>
  <si>
    <t>Emily Fardin dos Santos</t>
  </si>
  <si>
    <t>Gerência de Administração e Finanças</t>
  </si>
  <si>
    <t>Gerência de Ciência, Tecnologia e Inovação</t>
  </si>
  <si>
    <t xml:space="preserve">Setor de Apoio Administrativo </t>
  </si>
  <si>
    <t xml:space="preserve">Setor de Ciência e Tecnologia </t>
  </si>
  <si>
    <t>20% do GF2 + Adic 1/3 Férias</t>
  </si>
  <si>
    <t>Fernanda Palhano Vieira</t>
  </si>
  <si>
    <t>Thayná Cleo Pelozi Cardoso dos Reis</t>
  </si>
  <si>
    <t>Luan Eduardo Albrecht</t>
  </si>
  <si>
    <t>Salário + Abono Pecuniário + Férias</t>
  </si>
  <si>
    <t>Salário + Abono Pecuniário + Férias + Diarias</t>
  </si>
  <si>
    <t>Pro-Labore</t>
  </si>
  <si>
    <t>1015</t>
  </si>
  <si>
    <t>1016</t>
  </si>
  <si>
    <t>1017</t>
  </si>
  <si>
    <t>2090</t>
  </si>
  <si>
    <t>Pro-Labore+2P13º</t>
  </si>
  <si>
    <t>Pro-Labore+2P13º+Férias</t>
  </si>
  <si>
    <t>Pro-Labore+2P13º+Diárias</t>
  </si>
  <si>
    <t>2P 13º Salario</t>
  </si>
  <si>
    <t>RELAÇÃO FUNCIONAL - 12/2022</t>
  </si>
  <si>
    <t>2P 13º Salário</t>
  </si>
  <si>
    <t>C 13</t>
  </si>
  <si>
    <t>GF2 = 70% do E15 - salário original +Adic 1/3 Férias</t>
  </si>
  <si>
    <t>Pro-Labore + Adic 1/3 Férias + Férias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</si>
</sst>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_ ;\-#,##0.00\ "/>
    <numFmt numFmtId="171" formatCode="[$-416]dddd\,\ d&quot; de &quot;mmmm&quot; de &quot;yyyy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9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i/>
      <sz val="6"/>
      <color indexed="8"/>
      <name val="Calibri"/>
      <family val="2"/>
    </font>
    <font>
      <sz val="6"/>
      <color indexed="8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i/>
      <sz val="6"/>
      <color indexed="9"/>
      <name val="Calibri"/>
      <family val="2"/>
    </font>
    <font>
      <b/>
      <i/>
      <sz val="6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9"/>
      <name val="Calibri"/>
      <family val="2"/>
    </font>
    <font>
      <b/>
      <sz val="8"/>
      <color indexed="8"/>
      <name val="Calibri"/>
      <family val="2"/>
    </font>
    <font>
      <sz val="6"/>
      <color indexed="9"/>
      <name val="Calibri"/>
      <family val="2"/>
    </font>
    <font>
      <i/>
      <sz val="8"/>
      <color indexed="9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0.5"/>
      <color theme="1"/>
      <name val="Calibri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b/>
      <i/>
      <sz val="8"/>
      <color theme="0"/>
      <name val="Calibri"/>
      <family val="2"/>
    </font>
    <font>
      <i/>
      <sz val="8"/>
      <color theme="1"/>
      <name val="Calibri"/>
      <family val="2"/>
    </font>
    <font>
      <i/>
      <sz val="11"/>
      <color theme="1"/>
      <name val="Calibri"/>
      <family val="2"/>
    </font>
    <font>
      <i/>
      <sz val="6"/>
      <color theme="1"/>
      <name val="Calibri"/>
      <family val="2"/>
    </font>
    <font>
      <sz val="6"/>
      <color theme="1"/>
      <name val="Calibri"/>
      <family val="2"/>
    </font>
    <font>
      <sz val="8"/>
      <color theme="0"/>
      <name val="Calibri"/>
      <family val="2"/>
    </font>
    <font>
      <i/>
      <sz val="6"/>
      <color theme="0"/>
      <name val="Calibri"/>
      <family val="2"/>
    </font>
    <font>
      <b/>
      <i/>
      <sz val="6"/>
      <color theme="0"/>
      <name val="Calibri"/>
      <family val="2"/>
    </font>
    <font>
      <b/>
      <i/>
      <sz val="11"/>
      <color theme="1"/>
      <name val="Calibri"/>
      <family val="2"/>
    </font>
    <font>
      <b/>
      <i/>
      <sz val="11"/>
      <color theme="0"/>
      <name val="Calibri"/>
      <family val="2"/>
    </font>
    <font>
      <b/>
      <sz val="8"/>
      <color theme="1"/>
      <name val="Calibri"/>
      <family val="2"/>
    </font>
    <font>
      <sz val="6"/>
      <color theme="0"/>
      <name val="Calibri"/>
      <family val="2"/>
    </font>
    <font>
      <i/>
      <sz val="8"/>
      <color theme="0"/>
      <name val="Calibri"/>
      <family val="2"/>
    </font>
    <font>
      <sz val="8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198E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9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/>
    </xf>
    <xf numFmtId="0" fontId="60" fillId="33" borderId="0" xfId="0" applyFont="1" applyFill="1" applyBorder="1" applyAlignment="1">
      <alignment horizontal="left" vertical="center" wrapText="1"/>
    </xf>
    <xf numFmtId="0" fontId="60" fillId="33" borderId="0" xfId="0" applyFont="1" applyFill="1" applyBorder="1" applyAlignment="1">
      <alignment horizontal="right" vertical="center"/>
    </xf>
    <xf numFmtId="0" fontId="60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0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59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right" vertic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61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34" borderId="14" xfId="0" applyFill="1" applyBorder="1" applyAlignment="1">
      <alignment/>
    </xf>
    <xf numFmtId="0" fontId="42" fillId="35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61" fillId="5" borderId="18" xfId="0" applyNumberFormat="1" applyFont="1" applyFill="1" applyBorder="1" applyAlignment="1">
      <alignment horizontal="center" vertical="center"/>
    </xf>
    <xf numFmtId="49" fontId="61" fillId="13" borderId="18" xfId="0" applyNumberFormat="1" applyFont="1" applyFill="1" applyBorder="1" applyAlignment="1">
      <alignment horizontal="center" vertical="center"/>
    </xf>
    <xf numFmtId="49" fontId="61" fillId="11" borderId="18" xfId="0" applyNumberFormat="1" applyFont="1" applyFill="1" applyBorder="1" applyAlignment="1">
      <alignment horizontal="center" vertical="center"/>
    </xf>
    <xf numFmtId="0" fontId="61" fillId="13" borderId="18" xfId="0" applyFont="1" applyFill="1" applyBorder="1" applyAlignment="1">
      <alignment horizontal="center" vertical="center"/>
    </xf>
    <xf numFmtId="0" fontId="61" fillId="12" borderId="18" xfId="0" applyFont="1" applyFill="1" applyBorder="1" applyAlignment="1">
      <alignment horizontal="center" vertical="center"/>
    </xf>
    <xf numFmtId="0" fontId="61" fillId="36" borderId="18" xfId="0" applyFont="1" applyFill="1" applyBorder="1" applyAlignment="1">
      <alignment horizontal="center" vertical="center"/>
    </xf>
    <xf numFmtId="0" fontId="61" fillId="9" borderId="18" xfId="0" applyFont="1" applyFill="1" applyBorder="1" applyAlignment="1">
      <alignment horizontal="center" vertical="center"/>
    </xf>
    <xf numFmtId="0" fontId="61" fillId="11" borderId="18" xfId="0" applyFont="1" applyFill="1" applyBorder="1" applyAlignment="1">
      <alignment horizontal="center" vertical="center"/>
    </xf>
    <xf numFmtId="49" fontId="61" fillId="12" borderId="18" xfId="0" applyNumberFormat="1" applyFont="1" applyFill="1" applyBorder="1" applyAlignment="1">
      <alignment horizontal="center" vertical="center"/>
    </xf>
    <xf numFmtId="49" fontId="61" fillId="36" borderId="18" xfId="0" applyNumberFormat="1" applyFont="1" applyFill="1" applyBorder="1" applyAlignment="1">
      <alignment horizontal="center" vertical="center"/>
    </xf>
    <xf numFmtId="49" fontId="61" fillId="9" borderId="18" xfId="0" applyNumberFormat="1" applyFont="1" applyFill="1" applyBorder="1" applyAlignment="1">
      <alignment horizontal="center" vertical="center"/>
    </xf>
    <xf numFmtId="0" fontId="61" fillId="36" borderId="18" xfId="0" applyFont="1" applyFill="1" applyBorder="1" applyAlignment="1">
      <alignment horizontal="left" vertical="center"/>
    </xf>
    <xf numFmtId="0" fontId="61" fillId="9" borderId="18" xfId="0" applyFont="1" applyFill="1" applyBorder="1" applyAlignment="1">
      <alignment horizontal="left" vertical="center"/>
    </xf>
    <xf numFmtId="0" fontId="61" fillId="11" borderId="18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4" fontId="61" fillId="13" borderId="18" xfId="63" applyNumberFormat="1" applyFont="1" applyFill="1" applyBorder="1" applyAlignment="1">
      <alignment horizontal="right" vertical="center"/>
    </xf>
    <xf numFmtId="4" fontId="61" fillId="12" borderId="18" xfId="63" applyNumberFormat="1" applyFont="1" applyFill="1" applyBorder="1" applyAlignment="1">
      <alignment horizontal="right" vertical="center"/>
    </xf>
    <xf numFmtId="4" fontId="62" fillId="12" borderId="18" xfId="0" applyNumberFormat="1" applyFont="1" applyFill="1" applyBorder="1" applyAlignment="1">
      <alignment horizontal="right" vertical="center" wrapText="1"/>
    </xf>
    <xf numFmtId="4" fontId="62" fillId="36" borderId="18" xfId="0" applyNumberFormat="1" applyFont="1" applyFill="1" applyBorder="1" applyAlignment="1">
      <alignment horizontal="right" vertical="center" wrapText="1"/>
    </xf>
    <xf numFmtId="4" fontId="62" fillId="36" borderId="18" xfId="0" applyNumberFormat="1" applyFont="1" applyFill="1" applyBorder="1" applyAlignment="1">
      <alignment horizontal="right" vertical="center" wrapText="1"/>
    </xf>
    <xf numFmtId="2" fontId="61" fillId="36" borderId="18" xfId="0" applyNumberFormat="1" applyFont="1" applyFill="1" applyBorder="1" applyAlignment="1">
      <alignment horizontal="right" vertical="center"/>
    </xf>
    <xf numFmtId="0" fontId="62" fillId="36" borderId="18" xfId="0" applyFont="1" applyFill="1" applyBorder="1" applyAlignment="1">
      <alignment horizontal="right" vertical="center" wrapText="1"/>
    </xf>
    <xf numFmtId="4" fontId="61" fillId="9" borderId="18" xfId="0" applyNumberFormat="1" applyFont="1" applyFill="1" applyBorder="1" applyAlignment="1">
      <alignment horizontal="right" vertical="center"/>
    </xf>
    <xf numFmtId="4" fontId="61" fillId="9" borderId="18" xfId="63" applyNumberFormat="1" applyFont="1" applyFill="1" applyBorder="1" applyAlignment="1">
      <alignment horizontal="right" vertical="center"/>
    </xf>
    <xf numFmtId="4" fontId="62" fillId="9" borderId="18" xfId="0" applyNumberFormat="1" applyFont="1" applyFill="1" applyBorder="1" applyAlignment="1">
      <alignment horizontal="right" vertical="center" wrapText="1"/>
    </xf>
    <xf numFmtId="4" fontId="61" fillId="11" borderId="18" xfId="63" applyNumberFormat="1" applyFont="1" applyFill="1" applyBorder="1" applyAlignment="1">
      <alignment horizontal="right" vertical="center"/>
    </xf>
    <xf numFmtId="0" fontId="61" fillId="13" borderId="18" xfId="0" applyFont="1" applyFill="1" applyBorder="1" applyAlignment="1">
      <alignment horizontal="left" vertical="center"/>
    </xf>
    <xf numFmtId="4" fontId="61" fillId="12" borderId="18" xfId="0" applyNumberFormat="1" applyFont="1" applyFill="1" applyBorder="1" applyAlignment="1">
      <alignment horizontal="left" vertical="center"/>
    </xf>
    <xf numFmtId="0" fontId="63" fillId="37" borderId="18" xfId="0" applyFont="1" applyFill="1" applyBorder="1" applyAlignment="1">
      <alignment horizontal="center" vertical="center" wrapText="1"/>
    </xf>
    <xf numFmtId="2" fontId="62" fillId="36" borderId="18" xfId="0" applyNumberFormat="1" applyFont="1" applyFill="1" applyBorder="1" applyAlignment="1">
      <alignment horizontal="right" vertical="center" wrapText="1"/>
    </xf>
    <xf numFmtId="49" fontId="64" fillId="13" borderId="18" xfId="0" applyNumberFormat="1" applyFont="1" applyFill="1" applyBorder="1" applyAlignment="1">
      <alignment horizontal="left" vertical="center"/>
    </xf>
    <xf numFmtId="49" fontId="64" fillId="12" borderId="18" xfId="0" applyNumberFormat="1" applyFont="1" applyFill="1" applyBorder="1" applyAlignment="1">
      <alignment horizontal="left" vertical="center" wrapText="1"/>
    </xf>
    <xf numFmtId="49" fontId="64" fillId="36" borderId="18" xfId="0" applyNumberFormat="1" applyFont="1" applyFill="1" applyBorder="1" applyAlignment="1">
      <alignment horizontal="left" vertical="center" wrapText="1"/>
    </xf>
    <xf numFmtId="49" fontId="64" fillId="9" borderId="18" xfId="0" applyNumberFormat="1" applyFont="1" applyFill="1" applyBorder="1" applyAlignment="1">
      <alignment horizontal="left" vertical="center" wrapText="1"/>
    </xf>
    <xf numFmtId="49" fontId="64" fillId="11" borderId="18" xfId="0" applyNumberFormat="1" applyFont="1" applyFill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63" fillId="37" borderId="19" xfId="0" applyFont="1" applyFill="1" applyBorder="1" applyAlignment="1">
      <alignment horizontal="center" vertical="center" wrapText="1"/>
    </xf>
    <xf numFmtId="49" fontId="61" fillId="5" borderId="20" xfId="0" applyNumberFormat="1" applyFont="1" applyFill="1" applyBorder="1" applyAlignment="1">
      <alignment horizontal="center" vertical="center"/>
    </xf>
    <xf numFmtId="0" fontId="61" fillId="5" borderId="18" xfId="0" applyFont="1" applyFill="1" applyBorder="1" applyAlignment="1">
      <alignment horizontal="left" vertical="center"/>
    </xf>
    <xf numFmtId="0" fontId="61" fillId="5" borderId="18" xfId="0" applyFont="1" applyFill="1" applyBorder="1" applyAlignment="1">
      <alignment horizontal="center" vertical="center"/>
    </xf>
    <xf numFmtId="4" fontId="61" fillId="5" borderId="18" xfId="63" applyNumberFormat="1" applyFont="1" applyFill="1" applyBorder="1" applyAlignment="1">
      <alignment horizontal="right"/>
    </xf>
    <xf numFmtId="4" fontId="61" fillId="5" borderId="19" xfId="63" applyNumberFormat="1" applyFont="1" applyFill="1" applyBorder="1" applyAlignment="1">
      <alignment horizontal="right"/>
    </xf>
    <xf numFmtId="0" fontId="61" fillId="5" borderId="18" xfId="0" applyFont="1" applyFill="1" applyBorder="1" applyAlignment="1">
      <alignment horizontal="left"/>
    </xf>
    <xf numFmtId="0" fontId="61" fillId="5" borderId="18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43" fontId="61" fillId="5" borderId="18" xfId="63" applyFont="1" applyFill="1" applyBorder="1" applyAlignment="1">
      <alignment horizontal="right"/>
    </xf>
    <xf numFmtId="43" fontId="61" fillId="5" borderId="19" xfId="63" applyFont="1" applyFill="1" applyBorder="1" applyAlignment="1">
      <alignment horizontal="right"/>
    </xf>
    <xf numFmtId="0" fontId="61" fillId="0" borderId="15" xfId="0" applyFont="1" applyBorder="1" applyAlignment="1">
      <alignment horizontal="center"/>
    </xf>
    <xf numFmtId="0" fontId="61" fillId="0" borderId="21" xfId="0" applyFont="1" applyBorder="1" applyAlignment="1">
      <alignment horizontal="left"/>
    </xf>
    <xf numFmtId="0" fontId="61" fillId="0" borderId="21" xfId="0" applyFont="1" applyBorder="1" applyAlignment="1">
      <alignment horizontal="center"/>
    </xf>
    <xf numFmtId="2" fontId="61" fillId="0" borderId="21" xfId="0" applyNumberFormat="1" applyFont="1" applyBorder="1" applyAlignment="1">
      <alignment horizontal="right"/>
    </xf>
    <xf numFmtId="2" fontId="26" fillId="0" borderId="21" xfId="0" applyNumberFormat="1" applyFont="1" applyBorder="1" applyAlignment="1">
      <alignment horizontal="right"/>
    </xf>
    <xf numFmtId="2" fontId="26" fillId="0" borderId="14" xfId="0" applyNumberFormat="1" applyFont="1" applyBorder="1" applyAlignment="1">
      <alignment horizontal="right"/>
    </xf>
    <xf numFmtId="2" fontId="61" fillId="0" borderId="14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4" xfId="0" applyFont="1" applyBorder="1" applyAlignment="1">
      <alignment/>
    </xf>
    <xf numFmtId="49" fontId="66" fillId="5" borderId="18" xfId="0" applyNumberFormat="1" applyFont="1" applyFill="1" applyBorder="1" applyAlignment="1">
      <alignment horizontal="center" vertical="center"/>
    </xf>
    <xf numFmtId="0" fontId="67" fillId="0" borderId="14" xfId="0" applyFont="1" applyBorder="1" applyAlignment="1">
      <alignment horizontal="center"/>
    </xf>
    <xf numFmtId="0" fontId="67" fillId="0" borderId="0" xfId="0" applyFont="1" applyAlignment="1">
      <alignment horizontal="center"/>
    </xf>
    <xf numFmtId="49" fontId="66" fillId="36" borderId="18" xfId="0" applyNumberFormat="1" applyFont="1" applyFill="1" applyBorder="1" applyAlignment="1">
      <alignment horizontal="left" vertical="center" wrapText="1"/>
    </xf>
    <xf numFmtId="49" fontId="66" fillId="36" borderId="18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/>
    </xf>
    <xf numFmtId="0" fontId="0" fillId="0" borderId="21" xfId="0" applyFont="1" applyBorder="1" applyAlignment="1">
      <alignment horizontal="left"/>
    </xf>
    <xf numFmtId="4" fontId="61" fillId="36" borderId="18" xfId="63" applyNumberFormat="1" applyFont="1" applyFill="1" applyBorder="1" applyAlignment="1">
      <alignment horizontal="right" vertical="center"/>
    </xf>
    <xf numFmtId="4" fontId="61" fillId="0" borderId="21" xfId="0" applyNumberFormat="1" applyFont="1" applyBorder="1" applyAlignment="1">
      <alignment horizontal="right"/>
    </xf>
    <xf numFmtId="4" fontId="29" fillId="0" borderId="21" xfId="0" applyNumberFormat="1" applyFont="1" applyBorder="1" applyAlignment="1">
      <alignment horizontal="right"/>
    </xf>
    <xf numFmtId="4" fontId="29" fillId="0" borderId="14" xfId="0" applyNumberFormat="1" applyFont="1" applyBorder="1" applyAlignment="1">
      <alignment horizontal="right"/>
    </xf>
    <xf numFmtId="4" fontId="61" fillId="0" borderId="14" xfId="0" applyNumberFormat="1" applyFont="1" applyBorder="1" applyAlignment="1">
      <alignment horizontal="right"/>
    </xf>
    <xf numFmtId="49" fontId="61" fillId="0" borderId="15" xfId="0" applyNumberFormat="1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left"/>
    </xf>
    <xf numFmtId="0" fontId="61" fillId="0" borderId="21" xfId="0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 vertical="center"/>
    </xf>
    <xf numFmtId="0" fontId="61" fillId="0" borderId="21" xfId="0" applyFont="1" applyFill="1" applyBorder="1" applyAlignment="1">
      <alignment horizontal="left" vertical="center"/>
    </xf>
    <xf numFmtId="4" fontId="61" fillId="0" borderId="21" xfId="63" applyNumberFormat="1" applyFont="1" applyFill="1" applyBorder="1" applyAlignment="1">
      <alignment horizontal="right"/>
    </xf>
    <xf numFmtId="4" fontId="61" fillId="0" borderId="14" xfId="63" applyNumberFormat="1" applyFont="1" applyFill="1" applyBorder="1" applyAlignment="1">
      <alignment horizontal="right"/>
    </xf>
    <xf numFmtId="49" fontId="66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68" fillId="37" borderId="15" xfId="0" applyNumberFormat="1" applyFont="1" applyFill="1" applyBorder="1" applyAlignment="1">
      <alignment horizontal="center" vertical="center"/>
    </xf>
    <xf numFmtId="0" fontId="68" fillId="37" borderId="21" xfId="0" applyFont="1" applyFill="1" applyBorder="1" applyAlignment="1">
      <alignment horizontal="left"/>
    </xf>
    <xf numFmtId="0" fontId="68" fillId="37" borderId="21" xfId="0" applyFont="1" applyFill="1" applyBorder="1" applyAlignment="1">
      <alignment horizontal="center"/>
    </xf>
    <xf numFmtId="0" fontId="68" fillId="37" borderId="21" xfId="0" applyFont="1" applyFill="1" applyBorder="1" applyAlignment="1">
      <alignment horizontal="center" vertical="center"/>
    </xf>
    <xf numFmtId="0" fontId="68" fillId="37" borderId="21" xfId="0" applyFont="1" applyFill="1" applyBorder="1" applyAlignment="1">
      <alignment horizontal="left" vertical="center"/>
    </xf>
    <xf numFmtId="4" fontId="68" fillId="37" borderId="21" xfId="63" applyNumberFormat="1" applyFont="1" applyFill="1" applyBorder="1" applyAlignment="1">
      <alignment horizontal="right"/>
    </xf>
    <xf numFmtId="49" fontId="69" fillId="37" borderId="14" xfId="0" applyNumberFormat="1" applyFont="1" applyFill="1" applyBorder="1" applyAlignment="1">
      <alignment horizontal="center" vertical="center"/>
    </xf>
    <xf numFmtId="0" fontId="44" fillId="37" borderId="0" xfId="0" applyFont="1" applyFill="1" applyAlignment="1">
      <alignment/>
    </xf>
    <xf numFmtId="49" fontId="66" fillId="5" borderId="20" xfId="0" applyNumberFormat="1" applyFont="1" applyFill="1" applyBorder="1" applyAlignment="1">
      <alignment horizontal="center" vertical="center"/>
    </xf>
    <xf numFmtId="0" fontId="68" fillId="37" borderId="15" xfId="0" applyFont="1" applyFill="1" applyBorder="1" applyAlignment="1">
      <alignment/>
    </xf>
    <xf numFmtId="0" fontId="68" fillId="37" borderId="21" xfId="0" applyFont="1" applyFill="1" applyBorder="1" applyAlignment="1">
      <alignment/>
    </xf>
    <xf numFmtId="4" fontId="68" fillId="37" borderId="21" xfId="0" applyNumberFormat="1" applyFont="1" applyFill="1" applyBorder="1" applyAlignment="1">
      <alignment/>
    </xf>
    <xf numFmtId="0" fontId="68" fillId="37" borderId="0" xfId="0" applyFont="1" applyFill="1" applyAlignment="1">
      <alignment/>
    </xf>
    <xf numFmtId="0" fontId="0" fillId="13" borderId="0" xfId="0" applyFont="1" applyFill="1" applyAlignment="1">
      <alignment horizontal="center" vertical="center"/>
    </xf>
    <xf numFmtId="0" fontId="61" fillId="12" borderId="18" xfId="0" applyFont="1" applyFill="1" applyBorder="1" applyAlignment="1">
      <alignment horizontal="left" vertical="center"/>
    </xf>
    <xf numFmtId="0" fontId="0" fillId="12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  <xf numFmtId="0" fontId="0" fillId="11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66" fillId="5" borderId="18" xfId="0" applyNumberFormat="1" applyFont="1" applyFill="1" applyBorder="1" applyAlignment="1">
      <alignment horizontal="center" vertical="center" wrapText="1"/>
    </xf>
    <xf numFmtId="49" fontId="66" fillId="13" borderId="18" xfId="0" applyNumberFormat="1" applyFont="1" applyFill="1" applyBorder="1" applyAlignment="1">
      <alignment horizontal="left" vertical="center"/>
    </xf>
    <xf numFmtId="49" fontId="66" fillId="12" borderId="18" xfId="0" applyNumberFormat="1" applyFont="1" applyFill="1" applyBorder="1" applyAlignment="1">
      <alignment horizontal="left" vertical="center" wrapText="1"/>
    </xf>
    <xf numFmtId="49" fontId="66" fillId="9" borderId="18" xfId="0" applyNumberFormat="1" applyFont="1" applyFill="1" applyBorder="1" applyAlignment="1">
      <alignment horizontal="left" vertical="center" wrapText="1"/>
    </xf>
    <xf numFmtId="49" fontId="66" fillId="11" borderId="18" xfId="0" applyNumberFormat="1" applyFont="1" applyFill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49" fontId="66" fillId="13" borderId="18" xfId="0" applyNumberFormat="1" applyFont="1" applyFill="1" applyBorder="1" applyAlignment="1">
      <alignment horizontal="center" vertical="center"/>
    </xf>
    <xf numFmtId="49" fontId="66" fillId="12" borderId="18" xfId="0" applyNumberFormat="1" applyFont="1" applyFill="1" applyBorder="1" applyAlignment="1">
      <alignment horizontal="center" vertical="center" wrapText="1"/>
    </xf>
    <xf numFmtId="49" fontId="66" fillId="9" borderId="18" xfId="0" applyNumberFormat="1" applyFont="1" applyFill="1" applyBorder="1" applyAlignment="1">
      <alignment horizontal="center" vertical="center" wrapText="1"/>
    </xf>
    <xf numFmtId="49" fontId="66" fillId="11" borderId="18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8" fillId="37" borderId="0" xfId="0" applyFont="1" applyFill="1" applyAlignment="1">
      <alignment horizontal="center" vertical="center"/>
    </xf>
    <xf numFmtId="0" fontId="68" fillId="37" borderId="0" xfId="0" applyFont="1" applyFill="1" applyAlignment="1">
      <alignment horizontal="left" vertical="center"/>
    </xf>
    <xf numFmtId="4" fontId="68" fillId="37" borderId="0" xfId="0" applyNumberFormat="1" applyFont="1" applyFill="1" applyAlignment="1">
      <alignment horizontal="center" vertical="center"/>
    </xf>
    <xf numFmtId="0" fontId="69" fillId="37" borderId="0" xfId="0" applyFont="1" applyFill="1" applyAlignment="1">
      <alignment horizontal="center" vertical="center"/>
    </xf>
    <xf numFmtId="49" fontId="63" fillId="37" borderId="18" xfId="0" applyNumberFormat="1" applyFont="1" applyFill="1" applyBorder="1" applyAlignment="1">
      <alignment horizontal="center" vertical="center"/>
    </xf>
    <xf numFmtId="0" fontId="63" fillId="37" borderId="18" xfId="0" applyFont="1" applyFill="1" applyBorder="1" applyAlignment="1">
      <alignment horizontal="center" vertical="center"/>
    </xf>
    <xf numFmtId="4" fontId="63" fillId="37" borderId="18" xfId="0" applyNumberFormat="1" applyFont="1" applyFill="1" applyBorder="1" applyAlignment="1">
      <alignment horizontal="center" vertical="center" wrapText="1"/>
    </xf>
    <xf numFmtId="49" fontId="70" fillId="37" borderId="18" xfId="0" applyNumberFormat="1" applyFont="1" applyFill="1" applyBorder="1" applyAlignment="1">
      <alignment horizontal="center" vertical="center"/>
    </xf>
    <xf numFmtId="0" fontId="71" fillId="37" borderId="0" xfId="0" applyFont="1" applyFill="1" applyAlignment="1">
      <alignment horizontal="center" vertical="center"/>
    </xf>
    <xf numFmtId="2" fontId="63" fillId="37" borderId="18" xfId="0" applyNumberFormat="1" applyFont="1" applyFill="1" applyBorder="1" applyAlignment="1">
      <alignment horizontal="center" vertical="center" wrapText="1"/>
    </xf>
    <xf numFmtId="0" fontId="72" fillId="37" borderId="0" xfId="0" applyFont="1" applyFill="1" applyAlignment="1">
      <alignment horizontal="center" vertical="center"/>
    </xf>
    <xf numFmtId="49" fontId="63" fillId="37" borderId="17" xfId="0" applyNumberFormat="1" applyFont="1" applyFill="1" applyBorder="1" applyAlignment="1">
      <alignment horizontal="center" vertical="center"/>
    </xf>
    <xf numFmtId="0" fontId="63" fillId="37" borderId="19" xfId="0" applyFont="1" applyFill="1" applyBorder="1" applyAlignment="1">
      <alignment horizontal="center" vertical="center"/>
    </xf>
    <xf numFmtId="4" fontId="63" fillId="37" borderId="19" xfId="0" applyNumberFormat="1" applyFont="1" applyFill="1" applyBorder="1" applyAlignment="1">
      <alignment horizontal="center" vertical="center" wrapText="1"/>
    </xf>
    <xf numFmtId="4" fontId="63" fillId="37" borderId="16" xfId="0" applyNumberFormat="1" applyFont="1" applyFill="1" applyBorder="1" applyAlignment="1">
      <alignment horizontal="center" vertical="center" wrapText="1"/>
    </xf>
    <xf numFmtId="49" fontId="70" fillId="37" borderId="16" xfId="0" applyNumberFormat="1" applyFont="1" applyFill="1" applyBorder="1" applyAlignment="1">
      <alignment horizontal="center" vertical="center"/>
    </xf>
    <xf numFmtId="0" fontId="58" fillId="37" borderId="0" xfId="0" applyFont="1" applyFill="1" applyAlignment="1">
      <alignment/>
    </xf>
    <xf numFmtId="2" fontId="63" fillId="37" borderId="19" xfId="0" applyNumberFormat="1" applyFont="1" applyFill="1" applyBorder="1" applyAlignment="1">
      <alignment horizontal="center" vertical="center" wrapText="1"/>
    </xf>
    <xf numFmtId="2" fontId="63" fillId="37" borderId="16" xfId="0" applyNumberFormat="1" applyFont="1" applyFill="1" applyBorder="1" applyAlignment="1">
      <alignment horizontal="center" vertical="center" wrapText="1"/>
    </xf>
    <xf numFmtId="2" fontId="73" fillId="37" borderId="0" xfId="0" applyNumberFormat="1" applyFont="1" applyFill="1" applyAlignment="1">
      <alignment horizontal="center"/>
    </xf>
    <xf numFmtId="49" fontId="63" fillId="37" borderId="18" xfId="0" applyNumberFormat="1" applyFont="1" applyFill="1" applyBorder="1" applyAlignment="1">
      <alignment horizontal="left" vertical="center"/>
    </xf>
    <xf numFmtId="49" fontId="61" fillId="13" borderId="20" xfId="0" applyNumberFormat="1" applyFont="1" applyFill="1" applyBorder="1" applyAlignment="1">
      <alignment horizontal="center" vertical="center"/>
    </xf>
    <xf numFmtId="4" fontId="61" fillId="13" borderId="18" xfId="63" applyNumberFormat="1" applyFont="1" applyFill="1" applyBorder="1" applyAlignment="1">
      <alignment horizontal="right"/>
    </xf>
    <xf numFmtId="0" fontId="0" fillId="13" borderId="0" xfId="0" applyFont="1" applyFill="1" applyAlignment="1">
      <alignment/>
    </xf>
    <xf numFmtId="49" fontId="61" fillId="12" borderId="20" xfId="0" applyNumberFormat="1" applyFont="1" applyFill="1" applyBorder="1" applyAlignment="1">
      <alignment horizontal="center" vertical="center"/>
    </xf>
    <xf numFmtId="4" fontId="61" fillId="12" borderId="18" xfId="63" applyNumberFormat="1" applyFont="1" applyFill="1" applyBorder="1" applyAlignment="1">
      <alignment horizontal="right"/>
    </xf>
    <xf numFmtId="49" fontId="66" fillId="12" borderId="20" xfId="0" applyNumberFormat="1" applyFont="1" applyFill="1" applyBorder="1" applyAlignment="1">
      <alignment horizontal="center" vertical="center" wrapText="1"/>
    </xf>
    <xf numFmtId="0" fontId="0" fillId="12" borderId="0" xfId="0" applyFont="1" applyFill="1" applyAlignment="1">
      <alignment/>
    </xf>
    <xf numFmtId="49" fontId="61" fillId="38" borderId="20" xfId="0" applyNumberFormat="1" applyFont="1" applyFill="1" applyBorder="1" applyAlignment="1">
      <alignment horizontal="center" vertical="center"/>
    </xf>
    <xf numFmtId="0" fontId="61" fillId="38" borderId="18" xfId="0" applyFont="1" applyFill="1" applyBorder="1" applyAlignment="1">
      <alignment horizontal="left" vertical="center"/>
    </xf>
    <xf numFmtId="0" fontId="61" fillId="38" borderId="18" xfId="0" applyFont="1" applyFill="1" applyBorder="1" applyAlignment="1">
      <alignment horizontal="center" vertical="center"/>
    </xf>
    <xf numFmtId="4" fontId="61" fillId="38" borderId="22" xfId="0" applyNumberFormat="1" applyFont="1" applyFill="1" applyBorder="1" applyAlignment="1">
      <alignment horizontal="right"/>
    </xf>
    <xf numFmtId="4" fontId="61" fillId="38" borderId="22" xfId="63" applyNumberFormat="1" applyFont="1" applyFill="1" applyBorder="1" applyAlignment="1">
      <alignment horizontal="right"/>
    </xf>
    <xf numFmtId="4" fontId="61" fillId="38" borderId="18" xfId="63" applyNumberFormat="1" applyFont="1" applyFill="1" applyBorder="1" applyAlignment="1">
      <alignment horizontal="right"/>
    </xf>
    <xf numFmtId="49" fontId="66" fillId="38" borderId="20" xfId="0" applyNumberFormat="1" applyFont="1" applyFill="1" applyBorder="1" applyAlignment="1">
      <alignment horizontal="center" vertical="center" wrapText="1"/>
    </xf>
    <xf numFmtId="0" fontId="0" fillId="38" borderId="0" xfId="0" applyFont="1" applyFill="1" applyAlignment="1">
      <alignment/>
    </xf>
    <xf numFmtId="4" fontId="61" fillId="38" borderId="18" xfId="0" applyNumberFormat="1" applyFont="1" applyFill="1" applyBorder="1" applyAlignment="1">
      <alignment horizontal="right"/>
    </xf>
    <xf numFmtId="4" fontId="61" fillId="38" borderId="19" xfId="0" applyNumberFormat="1" applyFont="1" applyFill="1" applyBorder="1" applyAlignment="1">
      <alignment horizontal="right"/>
    </xf>
    <xf numFmtId="4" fontId="62" fillId="38" borderId="18" xfId="0" applyNumberFormat="1" applyFont="1" applyFill="1" applyBorder="1" applyAlignment="1">
      <alignment horizontal="right" wrapText="1"/>
    </xf>
    <xf numFmtId="4" fontId="62" fillId="38" borderId="19" xfId="0" applyNumberFormat="1" applyFont="1" applyFill="1" applyBorder="1" applyAlignment="1">
      <alignment horizontal="right" wrapText="1"/>
    </xf>
    <xf numFmtId="49" fontId="61" fillId="9" borderId="20" xfId="0" applyNumberFormat="1" applyFont="1" applyFill="1" applyBorder="1" applyAlignment="1">
      <alignment horizontal="center" vertical="center"/>
    </xf>
    <xf numFmtId="4" fontId="61" fillId="9" borderId="18" xfId="0" applyNumberFormat="1" applyFont="1" applyFill="1" applyBorder="1" applyAlignment="1">
      <alignment horizontal="right"/>
    </xf>
    <xf numFmtId="4" fontId="62" fillId="9" borderId="18" xfId="0" applyNumberFormat="1" applyFont="1" applyFill="1" applyBorder="1" applyAlignment="1">
      <alignment horizontal="right" wrapText="1"/>
    </xf>
    <xf numFmtId="4" fontId="61" fillId="9" borderId="18" xfId="63" applyNumberFormat="1" applyFont="1" applyFill="1" applyBorder="1" applyAlignment="1">
      <alignment horizontal="right"/>
    </xf>
    <xf numFmtId="49" fontId="66" fillId="9" borderId="20" xfId="0" applyNumberFormat="1" applyFont="1" applyFill="1" applyBorder="1" applyAlignment="1">
      <alignment horizontal="center" vertical="center" wrapText="1"/>
    </xf>
    <xf numFmtId="0" fontId="0" fillId="9" borderId="0" xfId="0" applyFont="1" applyFill="1" applyAlignment="1">
      <alignment/>
    </xf>
    <xf numFmtId="0" fontId="0" fillId="38" borderId="0" xfId="0" applyFill="1" applyAlignment="1">
      <alignment/>
    </xf>
    <xf numFmtId="0" fontId="0" fillId="9" borderId="0" xfId="0" applyFill="1" applyAlignment="1">
      <alignment/>
    </xf>
    <xf numFmtId="43" fontId="61" fillId="13" borderId="18" xfId="63" applyFont="1" applyFill="1" applyBorder="1" applyAlignment="1">
      <alignment horizontal="right"/>
    </xf>
    <xf numFmtId="43" fontId="61" fillId="12" borderId="18" xfId="63" applyFont="1" applyFill="1" applyBorder="1" applyAlignment="1">
      <alignment horizontal="right" vertical="center"/>
    </xf>
    <xf numFmtId="43" fontId="61" fillId="12" borderId="18" xfId="63" applyFont="1" applyFill="1" applyBorder="1" applyAlignment="1">
      <alignment horizontal="right"/>
    </xf>
    <xf numFmtId="43" fontId="61" fillId="38" borderId="22" xfId="63" applyFont="1" applyFill="1" applyBorder="1" applyAlignment="1">
      <alignment horizontal="right"/>
    </xf>
    <xf numFmtId="2" fontId="61" fillId="13" borderId="0" xfId="0" applyNumberFormat="1" applyFont="1" applyFill="1" applyAlignment="1">
      <alignment horizontal="center"/>
    </xf>
    <xf numFmtId="2" fontId="61" fillId="12" borderId="0" xfId="0" applyNumberFormat="1" applyFont="1" applyFill="1" applyAlignment="1">
      <alignment horizontal="center"/>
    </xf>
    <xf numFmtId="49" fontId="66" fillId="38" borderId="18" xfId="0" applyNumberFormat="1" applyFont="1" applyFill="1" applyBorder="1" applyAlignment="1">
      <alignment horizontal="center" vertical="center" wrapText="1"/>
    </xf>
    <xf numFmtId="2" fontId="61" fillId="38" borderId="0" xfId="0" applyNumberFormat="1" applyFont="1" applyFill="1" applyAlignment="1">
      <alignment horizontal="center"/>
    </xf>
    <xf numFmtId="0" fontId="68" fillId="37" borderId="15" xfId="0" applyFont="1" applyFill="1" applyBorder="1" applyAlignment="1">
      <alignment horizontal="center"/>
    </xf>
    <xf numFmtId="0" fontId="74" fillId="37" borderId="14" xfId="0" applyFont="1" applyFill="1" applyBorder="1" applyAlignment="1">
      <alignment horizontal="center"/>
    </xf>
    <xf numFmtId="2" fontId="68" fillId="37" borderId="0" xfId="0" applyNumberFormat="1" applyFont="1" applyFill="1" applyAlignment="1">
      <alignment horizontal="center"/>
    </xf>
    <xf numFmtId="43" fontId="61" fillId="13" borderId="23" xfId="63" applyFont="1" applyFill="1" applyBorder="1" applyAlignment="1">
      <alignment horizontal="right"/>
    </xf>
    <xf numFmtId="43" fontId="61" fillId="12" borderId="23" xfId="63" applyFont="1" applyFill="1" applyBorder="1" applyAlignment="1">
      <alignment horizontal="right"/>
    </xf>
    <xf numFmtId="43" fontId="61" fillId="38" borderId="18" xfId="63" applyFont="1" applyFill="1" applyBorder="1" applyAlignment="1">
      <alignment horizontal="right"/>
    </xf>
    <xf numFmtId="43" fontId="61" fillId="38" borderId="23" xfId="63" applyFont="1" applyFill="1" applyBorder="1" applyAlignment="1">
      <alignment horizontal="right"/>
    </xf>
    <xf numFmtId="43" fontId="61" fillId="38" borderId="19" xfId="63" applyFont="1" applyFill="1" applyBorder="1" applyAlignment="1">
      <alignment horizontal="right"/>
    </xf>
    <xf numFmtId="43" fontId="62" fillId="38" borderId="18" xfId="63" applyFont="1" applyFill="1" applyBorder="1" applyAlignment="1">
      <alignment horizontal="right" wrapText="1"/>
    </xf>
    <xf numFmtId="43" fontId="61" fillId="38" borderId="16" xfId="63" applyFont="1" applyFill="1" applyBorder="1" applyAlignment="1">
      <alignment horizontal="right"/>
    </xf>
    <xf numFmtId="43" fontId="62" fillId="38" borderId="19" xfId="63" applyFont="1" applyFill="1" applyBorder="1" applyAlignment="1">
      <alignment horizontal="right" wrapText="1"/>
    </xf>
    <xf numFmtId="43" fontId="61" fillId="5" borderId="23" xfId="63" applyFont="1" applyFill="1" applyBorder="1" applyAlignment="1">
      <alignment horizontal="right"/>
    </xf>
    <xf numFmtId="43" fontId="68" fillId="37" borderId="21" xfId="63" applyFont="1" applyFill="1" applyBorder="1" applyAlignment="1">
      <alignment horizontal="right"/>
    </xf>
    <xf numFmtId="43" fontId="68" fillId="37" borderId="14" xfId="63" applyFont="1" applyFill="1" applyBorder="1" applyAlignment="1">
      <alignment horizontal="right"/>
    </xf>
    <xf numFmtId="49" fontId="68" fillId="37" borderId="15" xfId="0" applyNumberFormat="1" applyFont="1" applyFill="1" applyBorder="1" applyAlignment="1">
      <alignment horizontal="center"/>
    </xf>
    <xf numFmtId="49" fontId="61" fillId="0" borderId="15" xfId="0" applyNumberFormat="1" applyFont="1" applyBorder="1" applyAlignment="1">
      <alignment horizontal="center"/>
    </xf>
    <xf numFmtId="0" fontId="63" fillId="35" borderId="19" xfId="0" applyFont="1" applyFill="1" applyBorder="1" applyAlignment="1">
      <alignment horizontal="center" vertical="center" wrapText="1"/>
    </xf>
    <xf numFmtId="0" fontId="63" fillId="35" borderId="18" xfId="0" applyFont="1" applyFill="1" applyBorder="1" applyAlignment="1">
      <alignment horizontal="center" vertical="center" wrapText="1"/>
    </xf>
    <xf numFmtId="0" fontId="75" fillId="37" borderId="0" xfId="0" applyFont="1" applyFill="1" applyAlignment="1">
      <alignment horizontal="left" vertical="center"/>
    </xf>
    <xf numFmtId="49" fontId="70" fillId="37" borderId="18" xfId="0" applyNumberFormat="1" applyFont="1" applyFill="1" applyBorder="1" applyAlignment="1">
      <alignment horizontal="left" vertical="center"/>
    </xf>
    <xf numFmtId="0" fontId="69" fillId="37" borderId="0" xfId="0" applyFont="1" applyFill="1" applyAlignment="1">
      <alignment horizontal="left" vertical="center"/>
    </xf>
    <xf numFmtId="0" fontId="61" fillId="9" borderId="20" xfId="0" applyFont="1" applyFill="1" applyBorder="1" applyAlignment="1">
      <alignment horizontal="left" vertical="center"/>
    </xf>
    <xf numFmtId="0" fontId="0" fillId="9" borderId="18" xfId="0" applyFont="1" applyFill="1" applyBorder="1" applyAlignment="1">
      <alignment horizontal="center" vertical="center"/>
    </xf>
    <xf numFmtId="4" fontId="62" fillId="36" borderId="18" xfId="0" applyNumberFormat="1" applyFont="1" applyFill="1" applyBorder="1" applyAlignment="1">
      <alignment horizontal="right" wrapText="1"/>
    </xf>
    <xf numFmtId="4" fontId="62" fillId="36" borderId="18" xfId="0" applyNumberFormat="1" applyFont="1" applyFill="1" applyBorder="1" applyAlignment="1">
      <alignment horizontal="right" wrapText="1"/>
    </xf>
    <xf numFmtId="0" fontId="62" fillId="36" borderId="18" xfId="0" applyFont="1" applyFill="1" applyBorder="1" applyAlignment="1">
      <alignment horizontal="right" wrapText="1"/>
    </xf>
    <xf numFmtId="4" fontId="26" fillId="12" borderId="18" xfId="0" applyNumberFormat="1" applyFont="1" applyFill="1" applyBorder="1" applyAlignment="1">
      <alignment horizontal="right" wrapText="1"/>
    </xf>
    <xf numFmtId="0" fontId="26" fillId="12" borderId="18" xfId="0" applyFont="1" applyFill="1" applyBorder="1" applyAlignment="1">
      <alignment horizontal="right" wrapText="1"/>
    </xf>
    <xf numFmtId="4" fontId="76" fillId="39" borderId="18" xfId="0" applyNumberFormat="1" applyFont="1" applyFill="1" applyBorder="1" applyAlignment="1">
      <alignment horizontal="right" wrapText="1"/>
    </xf>
    <xf numFmtId="4" fontId="62" fillId="39" borderId="18" xfId="0" applyNumberFormat="1" applyFont="1" applyFill="1" applyBorder="1" applyAlignment="1">
      <alignment horizontal="right" wrapText="1"/>
    </xf>
    <xf numFmtId="0" fontId="62" fillId="39" borderId="18" xfId="0" applyFont="1" applyFill="1" applyBorder="1" applyAlignment="1">
      <alignment horizontal="right" wrapText="1"/>
    </xf>
    <xf numFmtId="0" fontId="76" fillId="39" borderId="18" xfId="0" applyFont="1" applyFill="1" applyBorder="1" applyAlignment="1">
      <alignment horizontal="right" wrapText="1"/>
    </xf>
    <xf numFmtId="4" fontId="62" fillId="8" borderId="18" xfId="0" applyNumberFormat="1" applyFont="1" applyFill="1" applyBorder="1" applyAlignment="1">
      <alignment horizontal="right" wrapText="1"/>
    </xf>
    <xf numFmtId="0" fontId="62" fillId="8" borderId="18" xfId="0" applyFont="1" applyFill="1" applyBorder="1" applyAlignment="1">
      <alignment horizontal="right" wrapText="1"/>
    </xf>
    <xf numFmtId="4" fontId="61" fillId="8" borderId="18" xfId="63" applyNumberFormat="1" applyFont="1" applyFill="1" applyBorder="1" applyAlignment="1">
      <alignment horizontal="righ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1590675</xdr:colOff>
      <xdr:row>0</xdr:row>
      <xdr:rowOff>133350</xdr:rowOff>
    </xdr:from>
    <xdr:to>
      <xdr:col>1</xdr:col>
      <xdr:colOff>2886075</xdr:colOff>
      <xdr:row>0</xdr:row>
      <xdr:rowOff>723900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r="49929"/>
        <a:stretch>
          <a:fillRect/>
        </a:stretch>
      </xdr:blipFill>
      <xdr:spPr>
        <a:xfrm>
          <a:off x="1952625" y="13335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SheetLayoutView="115" workbookViewId="0" topLeftCell="A1">
      <selection activeCell="F12" sqref="F12"/>
    </sheetView>
  </sheetViews>
  <sheetFormatPr defaultColWidth="9.140625" defaultRowHeight="15"/>
  <cols>
    <col min="1" max="1" width="5.421875" style="0" customWidth="1"/>
    <col min="2" max="2" width="63.57421875" style="0" customWidth="1"/>
    <col min="3" max="3" width="5.7109375" style="0" customWidth="1"/>
  </cols>
  <sheetData>
    <row r="1" spans="1:3" ht="63" customHeight="1">
      <c r="A1" s="10"/>
      <c r="B1" s="11"/>
      <c r="C1" s="12"/>
    </row>
    <row r="2" spans="1:3" ht="15">
      <c r="A2" s="13"/>
      <c r="B2" s="6"/>
      <c r="C2" s="14"/>
    </row>
    <row r="3" spans="1:3" ht="15">
      <c r="A3" s="13"/>
      <c r="B3" s="5" t="s">
        <v>84</v>
      </c>
      <c r="C3" s="14"/>
    </row>
    <row r="4" spans="1:3" ht="15">
      <c r="A4" s="15"/>
      <c r="B4" s="6"/>
      <c r="C4" s="14"/>
    </row>
    <row r="5" spans="1:3" ht="18.75">
      <c r="A5" s="16"/>
      <c r="B5" s="4" t="s">
        <v>148</v>
      </c>
      <c r="C5" s="14"/>
    </row>
    <row r="6" spans="1:3" ht="15">
      <c r="A6" s="13"/>
      <c r="B6" s="5"/>
      <c r="C6" s="14"/>
    </row>
    <row r="7" spans="1:3" ht="185.25">
      <c r="A7" s="17"/>
      <c r="B7" s="7" t="s">
        <v>117</v>
      </c>
      <c r="C7" s="14"/>
    </row>
    <row r="8" spans="1:3" ht="15">
      <c r="A8" s="15"/>
      <c r="B8" s="6"/>
      <c r="C8" s="14"/>
    </row>
    <row r="9" spans="1:3" ht="15">
      <c r="A9" s="18"/>
      <c r="B9" s="8" t="s">
        <v>125</v>
      </c>
      <c r="C9" s="14"/>
    </row>
    <row r="10" spans="1:3" ht="45" customHeight="1">
      <c r="A10" s="19"/>
      <c r="B10" s="9" t="s">
        <v>85</v>
      </c>
      <c r="C10" s="14"/>
    </row>
    <row r="11" spans="1:3" ht="15">
      <c r="A11" s="13"/>
      <c r="B11" s="5" t="s">
        <v>118</v>
      </c>
      <c r="C11" s="14"/>
    </row>
    <row r="12" spans="1:3" s="1" customFormat="1" ht="15">
      <c r="A12" s="19"/>
      <c r="B12" s="9"/>
      <c r="C12" s="20"/>
    </row>
    <row r="13" spans="1:3" ht="28.5" customHeight="1">
      <c r="A13" s="19"/>
      <c r="B13" s="9" t="s">
        <v>85</v>
      </c>
      <c r="C13" s="14"/>
    </row>
    <row r="14" spans="1:3" ht="15">
      <c r="A14" s="19"/>
      <c r="B14" s="9" t="s">
        <v>119</v>
      </c>
      <c r="C14" s="14"/>
    </row>
    <row r="15" spans="1:3" ht="15">
      <c r="A15" s="21"/>
      <c r="B15" s="3"/>
      <c r="C15" s="22"/>
    </row>
    <row r="16" ht="15">
      <c r="A16" s="2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1"/>
  <sheetViews>
    <sheetView zoomScale="166" zoomScaleNormal="166" zoomScalePageLayoutView="0" workbookViewId="0" topLeftCell="J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" customHeight="1"/>
  <cols>
    <col min="1" max="1" width="29.8515625" style="128" customWidth="1"/>
    <col min="2" max="2" width="7.28125" style="43" customWidth="1"/>
    <col min="3" max="3" width="8.28125" style="43" customWidth="1"/>
    <col min="4" max="5" width="9.140625" style="43" customWidth="1"/>
    <col min="6" max="6" width="19.00390625" style="128" customWidth="1"/>
    <col min="7" max="7" width="9.421875" style="43" customWidth="1"/>
    <col min="8" max="11" width="9.7109375" style="43" customWidth="1"/>
    <col min="12" max="12" width="19.00390625" style="139" customWidth="1"/>
    <col min="13" max="16384" width="9.140625" style="43" customWidth="1"/>
  </cols>
  <sheetData>
    <row r="1" spans="1:12" s="148" customFormat="1" ht="22.5">
      <c r="A1" s="213" t="s">
        <v>284</v>
      </c>
      <c r="B1" s="144" t="s">
        <v>136</v>
      </c>
      <c r="C1" s="57" t="s">
        <v>131</v>
      </c>
      <c r="D1" s="145" t="s">
        <v>132</v>
      </c>
      <c r="E1" s="145" t="s">
        <v>133</v>
      </c>
      <c r="F1" s="145" t="s">
        <v>134</v>
      </c>
      <c r="G1" s="57" t="s">
        <v>135</v>
      </c>
      <c r="H1" s="146" t="s">
        <v>126</v>
      </c>
      <c r="I1" s="146" t="s">
        <v>138</v>
      </c>
      <c r="J1" s="146" t="s">
        <v>127</v>
      </c>
      <c r="K1" s="146" t="s">
        <v>128</v>
      </c>
      <c r="L1" s="147" t="s">
        <v>137</v>
      </c>
    </row>
    <row r="2" spans="1:12" s="122" customFormat="1" ht="12" customHeight="1">
      <c r="A2" s="55" t="s">
        <v>19</v>
      </c>
      <c r="B2" s="30" t="s">
        <v>20</v>
      </c>
      <c r="C2" s="32" t="s">
        <v>2</v>
      </c>
      <c r="D2" s="32" t="s">
        <v>0</v>
      </c>
      <c r="E2" s="32" t="s">
        <v>142</v>
      </c>
      <c r="F2" s="55" t="s">
        <v>1</v>
      </c>
      <c r="G2" s="32"/>
      <c r="H2" s="44">
        <v>31800.56</v>
      </c>
      <c r="I2" s="44">
        <v>35522.89</v>
      </c>
      <c r="J2" s="44">
        <v>8920.32</v>
      </c>
      <c r="K2" s="44">
        <f aca="true" t="shared" si="0" ref="K2:K60">I2-J2</f>
        <v>26602.57</v>
      </c>
      <c r="L2" s="135" t="s">
        <v>285</v>
      </c>
    </row>
    <row r="3" spans="1:12" s="122" customFormat="1" ht="12" customHeight="1">
      <c r="A3" s="55" t="s">
        <v>21</v>
      </c>
      <c r="B3" s="30" t="s">
        <v>22</v>
      </c>
      <c r="C3" s="32" t="s">
        <v>3</v>
      </c>
      <c r="D3" s="32" t="s">
        <v>0</v>
      </c>
      <c r="E3" s="32" t="s">
        <v>142</v>
      </c>
      <c r="F3" s="55" t="s">
        <v>89</v>
      </c>
      <c r="G3" s="32"/>
      <c r="H3" s="44">
        <v>29906.01</v>
      </c>
      <c r="I3" s="44">
        <v>31027.75</v>
      </c>
      <c r="J3" s="44">
        <v>7867.86</v>
      </c>
      <c r="K3" s="44">
        <f t="shared" si="0"/>
        <v>23159.89</v>
      </c>
      <c r="L3" s="135" t="s">
        <v>235</v>
      </c>
    </row>
    <row r="4" spans="1:12" s="122" customFormat="1" ht="12" customHeight="1">
      <c r="A4" s="55" t="s">
        <v>88</v>
      </c>
      <c r="B4" s="30" t="s">
        <v>87</v>
      </c>
      <c r="C4" s="32" t="s">
        <v>3</v>
      </c>
      <c r="D4" s="32" t="s">
        <v>0</v>
      </c>
      <c r="E4" s="32" t="s">
        <v>142</v>
      </c>
      <c r="F4" s="55" t="s">
        <v>86</v>
      </c>
      <c r="G4" s="32"/>
      <c r="H4" s="44">
        <v>29906.01</v>
      </c>
      <c r="I4" s="44">
        <v>68289.54</v>
      </c>
      <c r="J4" s="44">
        <v>8664.42</v>
      </c>
      <c r="K4" s="44">
        <f>I4-J4</f>
        <v>59625.119999999995</v>
      </c>
      <c r="L4" s="135" t="s">
        <v>224</v>
      </c>
    </row>
    <row r="5" spans="1:12" s="124" customFormat="1" ht="12" customHeight="1">
      <c r="A5" s="123" t="s">
        <v>91</v>
      </c>
      <c r="B5" s="37" t="s">
        <v>90</v>
      </c>
      <c r="C5" s="33" t="s">
        <v>164</v>
      </c>
      <c r="D5" s="33" t="s">
        <v>0</v>
      </c>
      <c r="E5" s="33" t="s">
        <v>276</v>
      </c>
      <c r="F5" s="56" t="s">
        <v>93</v>
      </c>
      <c r="G5" s="33"/>
      <c r="H5" s="45">
        <v>12783.83</v>
      </c>
      <c r="I5" s="46">
        <v>12783.83</v>
      </c>
      <c r="J5" s="46">
        <v>2646.19</v>
      </c>
      <c r="K5" s="45">
        <f t="shared" si="0"/>
        <v>10137.64</v>
      </c>
      <c r="L5" s="136" t="s">
        <v>288</v>
      </c>
    </row>
    <row r="6" spans="1:12" s="124" customFormat="1" ht="12" customHeight="1">
      <c r="A6" s="123" t="s">
        <v>23</v>
      </c>
      <c r="B6" s="37" t="s">
        <v>92</v>
      </c>
      <c r="C6" s="33" t="s">
        <v>164</v>
      </c>
      <c r="D6" s="33" t="s">
        <v>0</v>
      </c>
      <c r="E6" s="33" t="s">
        <v>277</v>
      </c>
      <c r="F6" s="56" t="s">
        <v>163</v>
      </c>
      <c r="G6" s="33"/>
      <c r="H6" s="45">
        <f>4732.95+0.01</f>
        <v>4732.96</v>
      </c>
      <c r="I6" s="46">
        <v>5170.96</v>
      </c>
      <c r="J6" s="46">
        <v>441.35</v>
      </c>
      <c r="K6" s="45">
        <f t="shared" si="0"/>
        <v>4729.61</v>
      </c>
      <c r="L6" s="136" t="s">
        <v>289</v>
      </c>
    </row>
    <row r="7" spans="1:12" s="125" customFormat="1" ht="12" customHeight="1">
      <c r="A7" s="40" t="s">
        <v>176</v>
      </c>
      <c r="B7" s="38" t="s">
        <v>175</v>
      </c>
      <c r="C7" s="34" t="s">
        <v>199</v>
      </c>
      <c r="D7" s="34" t="s">
        <v>4</v>
      </c>
      <c r="E7" s="34" t="s">
        <v>274</v>
      </c>
      <c r="F7" s="40" t="s">
        <v>129</v>
      </c>
      <c r="G7" s="34" t="s">
        <v>6</v>
      </c>
      <c r="H7" s="47">
        <v>7310.83</v>
      </c>
      <c r="I7" s="47">
        <v>7483.04</v>
      </c>
      <c r="J7" s="47">
        <v>1741.69</v>
      </c>
      <c r="K7" s="95">
        <f t="shared" si="0"/>
        <v>5741.35</v>
      </c>
      <c r="L7" s="92" t="s">
        <v>227</v>
      </c>
    </row>
    <row r="8" spans="1:12" s="125" customFormat="1" ht="12" customHeight="1">
      <c r="A8" s="40" t="s">
        <v>168</v>
      </c>
      <c r="B8" s="38" t="s">
        <v>167</v>
      </c>
      <c r="C8" s="34" t="s">
        <v>199</v>
      </c>
      <c r="D8" s="34" t="s">
        <v>4</v>
      </c>
      <c r="E8" s="34" t="s">
        <v>274</v>
      </c>
      <c r="F8" s="40" t="s">
        <v>129</v>
      </c>
      <c r="G8" s="34" t="s">
        <v>6</v>
      </c>
      <c r="H8" s="47">
        <v>7310.83</v>
      </c>
      <c r="I8" s="47">
        <v>7310.83</v>
      </c>
      <c r="J8" s="47">
        <v>1750.84</v>
      </c>
      <c r="K8" s="95">
        <f t="shared" si="0"/>
        <v>5559.99</v>
      </c>
      <c r="L8" s="92" t="s">
        <v>192</v>
      </c>
    </row>
    <row r="9" spans="1:12" s="125" customFormat="1" ht="12" customHeight="1">
      <c r="A9" s="40" t="s">
        <v>62</v>
      </c>
      <c r="B9" s="38" t="s">
        <v>61</v>
      </c>
      <c r="C9" s="34" t="s">
        <v>141</v>
      </c>
      <c r="D9" s="34" t="s">
        <v>4</v>
      </c>
      <c r="E9" s="34" t="s">
        <v>144</v>
      </c>
      <c r="F9" s="40" t="s">
        <v>129</v>
      </c>
      <c r="G9" s="34" t="s">
        <v>6</v>
      </c>
      <c r="H9" s="47">
        <v>9092.01</v>
      </c>
      <c r="I9" s="47">
        <v>9419.39</v>
      </c>
      <c r="J9" s="47">
        <v>2904.65</v>
      </c>
      <c r="K9" s="95">
        <f t="shared" si="0"/>
        <v>6514.74</v>
      </c>
      <c r="L9" s="92" t="s">
        <v>192</v>
      </c>
    </row>
    <row r="10" spans="1:12" s="125" customFormat="1" ht="12" customHeight="1">
      <c r="A10" s="40" t="s">
        <v>44</v>
      </c>
      <c r="B10" s="38" t="s">
        <v>45</v>
      </c>
      <c r="C10" s="34" t="s">
        <v>197</v>
      </c>
      <c r="D10" s="34" t="s">
        <v>12</v>
      </c>
      <c r="E10" s="34" t="s">
        <v>8</v>
      </c>
      <c r="F10" s="40" t="s">
        <v>130</v>
      </c>
      <c r="G10" s="34" t="s">
        <v>6</v>
      </c>
      <c r="H10" s="47">
        <v>6089.11</v>
      </c>
      <c r="I10" s="47">
        <v>6941.58</v>
      </c>
      <c r="J10" s="47">
        <v>2111.85</v>
      </c>
      <c r="K10" s="95">
        <f t="shared" si="0"/>
        <v>4829.73</v>
      </c>
      <c r="L10" s="92" t="s">
        <v>192</v>
      </c>
    </row>
    <row r="11" spans="1:12" s="125" customFormat="1" ht="12" customHeight="1">
      <c r="A11" s="40" t="s">
        <v>24</v>
      </c>
      <c r="B11" s="38" t="s">
        <v>25</v>
      </c>
      <c r="C11" s="34" t="s">
        <v>7</v>
      </c>
      <c r="D11" s="34" t="s">
        <v>4</v>
      </c>
      <c r="E11" s="34" t="s">
        <v>144</v>
      </c>
      <c r="F11" s="40" t="s">
        <v>129</v>
      </c>
      <c r="G11" s="34" t="s">
        <v>6</v>
      </c>
      <c r="H11" s="47">
        <v>13311.71</v>
      </c>
      <c r="I11" s="47">
        <v>14376.64</v>
      </c>
      <c r="J11" s="47">
        <v>10326.11</v>
      </c>
      <c r="K11" s="95">
        <f t="shared" si="0"/>
        <v>4050.529999999999</v>
      </c>
      <c r="L11" s="92" t="s">
        <v>192</v>
      </c>
    </row>
    <row r="12" spans="1:12" s="125" customFormat="1" ht="12" customHeight="1">
      <c r="A12" s="40" t="s">
        <v>171</v>
      </c>
      <c r="B12" s="38" t="s">
        <v>170</v>
      </c>
      <c r="C12" s="34" t="s">
        <v>199</v>
      </c>
      <c r="D12" s="34" t="s">
        <v>4</v>
      </c>
      <c r="E12" s="34" t="s">
        <v>275</v>
      </c>
      <c r="F12" s="40" t="s">
        <v>129</v>
      </c>
      <c r="G12" s="34" t="s">
        <v>6</v>
      </c>
      <c r="H12" s="47">
        <v>7310.83</v>
      </c>
      <c r="I12" s="47">
        <v>7483.04</v>
      </c>
      <c r="J12" s="47">
        <v>1686.34</v>
      </c>
      <c r="K12" s="95">
        <f t="shared" si="0"/>
        <v>5796.7</v>
      </c>
      <c r="L12" s="92" t="s">
        <v>192</v>
      </c>
    </row>
    <row r="13" spans="1:12" s="125" customFormat="1" ht="12" customHeight="1">
      <c r="A13" s="40" t="s">
        <v>64</v>
      </c>
      <c r="B13" s="38" t="s">
        <v>58</v>
      </c>
      <c r="C13" s="34" t="s">
        <v>194</v>
      </c>
      <c r="D13" s="34" t="s">
        <v>12</v>
      </c>
      <c r="E13" s="34" t="s">
        <v>274</v>
      </c>
      <c r="F13" s="40" t="s">
        <v>130</v>
      </c>
      <c r="G13" s="34" t="s">
        <v>6</v>
      </c>
      <c r="H13" s="47">
        <v>4479.75</v>
      </c>
      <c r="I13" s="47">
        <v>5404.89</v>
      </c>
      <c r="J13" s="50">
        <v>919.33</v>
      </c>
      <c r="K13" s="95">
        <f t="shared" si="0"/>
        <v>4485.56</v>
      </c>
      <c r="L13" s="92" t="s">
        <v>192</v>
      </c>
    </row>
    <row r="14" spans="1:12" s="125" customFormat="1" ht="12" customHeight="1">
      <c r="A14" s="40" t="s">
        <v>48</v>
      </c>
      <c r="B14" s="38" t="s">
        <v>49</v>
      </c>
      <c r="C14" s="34" t="s">
        <v>212</v>
      </c>
      <c r="D14" s="34" t="s">
        <v>4</v>
      </c>
      <c r="E14" s="34" t="s">
        <v>83</v>
      </c>
      <c r="F14" s="40" t="s">
        <v>129</v>
      </c>
      <c r="G14" s="34" t="s">
        <v>6</v>
      </c>
      <c r="H14" s="47">
        <v>9602.15</v>
      </c>
      <c r="I14" s="47">
        <v>17647.57</v>
      </c>
      <c r="J14" s="47">
        <v>10623.47</v>
      </c>
      <c r="K14" s="95">
        <f t="shared" si="0"/>
        <v>7024.1</v>
      </c>
      <c r="L14" s="92" t="s">
        <v>290</v>
      </c>
    </row>
    <row r="15" spans="1:12" s="125" customFormat="1" ht="12" customHeight="1">
      <c r="A15" s="40" t="s">
        <v>50</v>
      </c>
      <c r="B15" s="38" t="s">
        <v>51</v>
      </c>
      <c r="C15" s="34" t="s">
        <v>194</v>
      </c>
      <c r="D15" s="34" t="s">
        <v>12</v>
      </c>
      <c r="E15" s="34" t="s">
        <v>83</v>
      </c>
      <c r="F15" s="40" t="s">
        <v>130</v>
      </c>
      <c r="G15" s="34" t="s">
        <v>6</v>
      </c>
      <c r="H15" s="47">
        <v>4479.75</v>
      </c>
      <c r="I15" s="47">
        <v>5219.81</v>
      </c>
      <c r="J15" s="50">
        <v>799.81</v>
      </c>
      <c r="K15" s="95">
        <f t="shared" si="0"/>
        <v>4420</v>
      </c>
      <c r="L15" s="92" t="s">
        <v>192</v>
      </c>
    </row>
    <row r="16" spans="1:12" s="125" customFormat="1" ht="12" customHeight="1">
      <c r="A16" s="40" t="s">
        <v>30</v>
      </c>
      <c r="B16" s="38" t="s">
        <v>31</v>
      </c>
      <c r="C16" s="34" t="s">
        <v>195</v>
      </c>
      <c r="D16" s="34" t="s">
        <v>4</v>
      </c>
      <c r="E16" s="34" t="s">
        <v>10</v>
      </c>
      <c r="F16" s="40" t="s">
        <v>129</v>
      </c>
      <c r="G16" s="34" t="s">
        <v>6</v>
      </c>
      <c r="H16" s="47">
        <v>10706.32</v>
      </c>
      <c r="I16" s="47">
        <v>12419.32</v>
      </c>
      <c r="J16" s="47">
        <v>3472.21</v>
      </c>
      <c r="K16" s="95">
        <f t="shared" si="0"/>
        <v>8947.11</v>
      </c>
      <c r="L16" s="92" t="s">
        <v>192</v>
      </c>
    </row>
    <row r="17" spans="1:12" s="125" customFormat="1" ht="12" customHeight="1">
      <c r="A17" s="40" t="s">
        <v>39</v>
      </c>
      <c r="B17" s="38" t="s">
        <v>36</v>
      </c>
      <c r="C17" s="34" t="s">
        <v>212</v>
      </c>
      <c r="D17" s="34" t="s">
        <v>4</v>
      </c>
      <c r="E17" s="34" t="s">
        <v>5</v>
      </c>
      <c r="F17" s="40" t="s">
        <v>129</v>
      </c>
      <c r="G17" s="34" t="s">
        <v>6</v>
      </c>
      <c r="H17" s="47">
        <v>9602.15</v>
      </c>
      <c r="I17" s="47">
        <v>9986.23</v>
      </c>
      <c r="J17" s="47">
        <v>3061.34</v>
      </c>
      <c r="K17" s="95">
        <f t="shared" si="0"/>
        <v>6924.889999999999</v>
      </c>
      <c r="L17" s="92" t="s">
        <v>192</v>
      </c>
    </row>
    <row r="18" spans="1:12" s="125" customFormat="1" ht="12" customHeight="1">
      <c r="A18" s="40" t="s">
        <v>69</v>
      </c>
      <c r="B18" s="38" t="s">
        <v>53</v>
      </c>
      <c r="C18" s="34" t="s">
        <v>212</v>
      </c>
      <c r="D18" s="34" t="s">
        <v>4</v>
      </c>
      <c r="E18" s="34" t="s">
        <v>145</v>
      </c>
      <c r="F18" s="40" t="s">
        <v>129</v>
      </c>
      <c r="G18" s="34" t="s">
        <v>6</v>
      </c>
      <c r="H18" s="47">
        <v>9602.15</v>
      </c>
      <c r="I18" s="47">
        <v>9986.23</v>
      </c>
      <c r="J18" s="47">
        <v>2658.79</v>
      </c>
      <c r="K18" s="95">
        <f t="shared" si="0"/>
        <v>7327.44</v>
      </c>
      <c r="L18" s="92" t="s">
        <v>192</v>
      </c>
    </row>
    <row r="19" spans="1:12" s="125" customFormat="1" ht="12" customHeight="1">
      <c r="A19" s="40" t="s">
        <v>28</v>
      </c>
      <c r="B19" s="38" t="s">
        <v>29</v>
      </c>
      <c r="C19" s="34" t="s">
        <v>195</v>
      </c>
      <c r="D19" s="34" t="s">
        <v>4</v>
      </c>
      <c r="E19" s="34" t="s">
        <v>9</v>
      </c>
      <c r="F19" s="40" t="s">
        <v>129</v>
      </c>
      <c r="G19" s="34" t="s">
        <v>6</v>
      </c>
      <c r="H19" s="47">
        <v>10706.32</v>
      </c>
      <c r="I19" s="47">
        <v>12419.32</v>
      </c>
      <c r="J19" s="47">
        <v>3103.54</v>
      </c>
      <c r="K19" s="95">
        <f t="shared" si="0"/>
        <v>9315.779999999999</v>
      </c>
      <c r="L19" s="92" t="s">
        <v>193</v>
      </c>
    </row>
    <row r="20" spans="1:12" s="125" customFormat="1" ht="12" customHeight="1">
      <c r="A20" s="40" t="s">
        <v>65</v>
      </c>
      <c r="B20" s="38" t="s">
        <v>57</v>
      </c>
      <c r="C20" s="34" t="s">
        <v>141</v>
      </c>
      <c r="D20" s="34" t="s">
        <v>4</v>
      </c>
      <c r="E20" s="34" t="s">
        <v>5</v>
      </c>
      <c r="F20" s="40" t="s">
        <v>207</v>
      </c>
      <c r="G20" s="34" t="s">
        <v>6</v>
      </c>
      <c r="H20" s="47">
        <v>9092.01</v>
      </c>
      <c r="I20" s="47">
        <v>10760.38</v>
      </c>
      <c r="J20" s="47">
        <v>2499.43</v>
      </c>
      <c r="K20" s="95">
        <f>I20-J20</f>
        <v>8260.949999999999</v>
      </c>
      <c r="L20" s="92" t="s">
        <v>192</v>
      </c>
    </row>
    <row r="21" spans="1:12" s="125" customFormat="1" ht="12" customHeight="1">
      <c r="A21" s="40" t="s">
        <v>179</v>
      </c>
      <c r="B21" s="38" t="s">
        <v>178</v>
      </c>
      <c r="C21" s="34" t="s">
        <v>199</v>
      </c>
      <c r="D21" s="34" t="s">
        <v>4</v>
      </c>
      <c r="E21" s="34" t="s">
        <v>9</v>
      </c>
      <c r="F21" s="40" t="s">
        <v>129</v>
      </c>
      <c r="G21" s="34" t="s">
        <v>6</v>
      </c>
      <c r="H21" s="47">
        <v>7310.83</v>
      </c>
      <c r="I21" s="47">
        <v>7310.83</v>
      </c>
      <c r="J21" s="47">
        <v>1750.84</v>
      </c>
      <c r="K21" s="95">
        <f t="shared" si="0"/>
        <v>5559.99</v>
      </c>
      <c r="L21" s="92" t="s">
        <v>192</v>
      </c>
    </row>
    <row r="22" spans="1:12" s="125" customFormat="1" ht="12" customHeight="1">
      <c r="A22" s="40" t="s">
        <v>140</v>
      </c>
      <c r="B22" s="38" t="s">
        <v>52</v>
      </c>
      <c r="C22" s="34" t="s">
        <v>217</v>
      </c>
      <c r="D22" s="34" t="s">
        <v>15</v>
      </c>
      <c r="E22" s="34" t="s">
        <v>16</v>
      </c>
      <c r="F22" s="40" t="s">
        <v>82</v>
      </c>
      <c r="G22" s="34" t="s">
        <v>17</v>
      </c>
      <c r="H22" s="47">
        <v>13444.21</v>
      </c>
      <c r="I22" s="47">
        <v>18056.68</v>
      </c>
      <c r="J22" s="47">
        <v>3850.85</v>
      </c>
      <c r="K22" s="95">
        <f t="shared" si="0"/>
        <v>14205.83</v>
      </c>
      <c r="L22" s="92" t="s">
        <v>286</v>
      </c>
    </row>
    <row r="23" spans="1:12" s="125" customFormat="1" ht="12" customHeight="1">
      <c r="A23" s="40" t="s">
        <v>121</v>
      </c>
      <c r="B23" s="38" t="s">
        <v>120</v>
      </c>
      <c r="C23" s="34" t="s">
        <v>196</v>
      </c>
      <c r="D23" s="34" t="s">
        <v>15</v>
      </c>
      <c r="E23" s="34" t="s">
        <v>16</v>
      </c>
      <c r="F23" s="40" t="s">
        <v>82</v>
      </c>
      <c r="G23" s="34" t="s">
        <v>17</v>
      </c>
      <c r="H23" s="47">
        <v>10814.27</v>
      </c>
      <c r="I23" s="47">
        <v>19690.51</v>
      </c>
      <c r="J23" s="47">
        <v>9427.07</v>
      </c>
      <c r="K23" s="95">
        <f t="shared" si="0"/>
        <v>10263.439999999999</v>
      </c>
      <c r="L23" s="92" t="s">
        <v>287</v>
      </c>
    </row>
    <row r="24" spans="1:12" s="125" customFormat="1" ht="12" customHeight="1">
      <c r="A24" s="40" t="s">
        <v>63</v>
      </c>
      <c r="B24" s="38" t="s">
        <v>59</v>
      </c>
      <c r="C24" s="34" t="s">
        <v>198</v>
      </c>
      <c r="D24" s="34" t="s">
        <v>12</v>
      </c>
      <c r="E24" s="34" t="s">
        <v>275</v>
      </c>
      <c r="F24" s="40" t="s">
        <v>130</v>
      </c>
      <c r="G24" s="34" t="s">
        <v>6</v>
      </c>
      <c r="H24" s="47">
        <v>4764.38</v>
      </c>
      <c r="I24" s="47">
        <v>5940.63</v>
      </c>
      <c r="J24" s="47">
        <v>1440.7</v>
      </c>
      <c r="K24" s="95">
        <f t="shared" si="0"/>
        <v>4499.93</v>
      </c>
      <c r="L24" s="92" t="s">
        <v>193</v>
      </c>
    </row>
    <row r="25" spans="1:12" s="125" customFormat="1" ht="12" customHeight="1">
      <c r="A25" s="40" t="s">
        <v>26</v>
      </c>
      <c r="B25" s="38" t="s">
        <v>27</v>
      </c>
      <c r="C25" s="34" t="s">
        <v>195</v>
      </c>
      <c r="D25" s="34" t="s">
        <v>4</v>
      </c>
      <c r="E25" s="34" t="s">
        <v>146</v>
      </c>
      <c r="F25" s="40" t="s">
        <v>129</v>
      </c>
      <c r="G25" s="34" t="s">
        <v>6</v>
      </c>
      <c r="H25" s="47">
        <v>10706.32</v>
      </c>
      <c r="I25" s="47">
        <v>12633.45</v>
      </c>
      <c r="J25" s="47">
        <v>4167.55</v>
      </c>
      <c r="K25" s="95">
        <f t="shared" si="0"/>
        <v>8465.900000000001</v>
      </c>
      <c r="L25" s="92" t="s">
        <v>192</v>
      </c>
    </row>
    <row r="26" spans="1:12" s="125" customFormat="1" ht="12" customHeight="1">
      <c r="A26" s="40" t="s">
        <v>169</v>
      </c>
      <c r="B26" s="38" t="s">
        <v>60</v>
      </c>
      <c r="C26" s="34" t="s">
        <v>13</v>
      </c>
      <c r="D26" s="34" t="s">
        <v>12</v>
      </c>
      <c r="E26" s="34" t="s">
        <v>146</v>
      </c>
      <c r="F26" s="40" t="s">
        <v>130</v>
      </c>
      <c r="G26" s="34" t="s">
        <v>6</v>
      </c>
      <c r="H26" s="47">
        <v>4214.81</v>
      </c>
      <c r="I26" s="47">
        <v>4299.1</v>
      </c>
      <c r="J26" s="58">
        <v>679.8</v>
      </c>
      <c r="K26" s="95">
        <f t="shared" si="0"/>
        <v>3619.3</v>
      </c>
      <c r="L26" s="92" t="s">
        <v>193</v>
      </c>
    </row>
    <row r="27" spans="1:12" s="125" customFormat="1" ht="12" customHeight="1">
      <c r="A27" s="40" t="s">
        <v>40</v>
      </c>
      <c r="B27" s="38" t="s">
        <v>41</v>
      </c>
      <c r="C27" s="34" t="s">
        <v>194</v>
      </c>
      <c r="D27" s="34" t="s">
        <v>12</v>
      </c>
      <c r="E27" s="34" t="s">
        <v>5</v>
      </c>
      <c r="F27" s="40" t="s">
        <v>130</v>
      </c>
      <c r="G27" s="34" t="s">
        <v>6</v>
      </c>
      <c r="H27" s="47">
        <v>4479.75</v>
      </c>
      <c r="I27" s="47">
        <v>4658.94</v>
      </c>
      <c r="J27" s="47">
        <v>1799.68</v>
      </c>
      <c r="K27" s="95">
        <f t="shared" si="0"/>
        <v>2859.2599999999993</v>
      </c>
      <c r="L27" s="92" t="s">
        <v>192</v>
      </c>
    </row>
    <row r="28" spans="1:12" s="125" customFormat="1" ht="12" customHeight="1">
      <c r="A28" s="40" t="s">
        <v>177</v>
      </c>
      <c r="B28" s="38" t="s">
        <v>172</v>
      </c>
      <c r="C28" s="34" t="s">
        <v>199</v>
      </c>
      <c r="D28" s="34" t="s">
        <v>4</v>
      </c>
      <c r="E28" s="34" t="s">
        <v>10</v>
      </c>
      <c r="F28" s="40" t="s">
        <v>129</v>
      </c>
      <c r="G28" s="34" t="s">
        <v>6</v>
      </c>
      <c r="H28" s="47">
        <v>7310.83</v>
      </c>
      <c r="I28" s="47">
        <v>7310.83</v>
      </c>
      <c r="J28" s="47">
        <v>2077.54</v>
      </c>
      <c r="K28" s="95">
        <f t="shared" si="0"/>
        <v>5233.29</v>
      </c>
      <c r="L28" s="92" t="s">
        <v>192</v>
      </c>
    </row>
    <row r="29" spans="1:12" s="125" customFormat="1" ht="12" customHeight="1">
      <c r="A29" s="40" t="s">
        <v>68</v>
      </c>
      <c r="B29" s="38" t="s">
        <v>54</v>
      </c>
      <c r="C29" s="34" t="s">
        <v>141</v>
      </c>
      <c r="D29" s="34" t="s">
        <v>4</v>
      </c>
      <c r="E29" s="34" t="s">
        <v>9</v>
      </c>
      <c r="F29" s="40" t="s">
        <v>129</v>
      </c>
      <c r="G29" s="34" t="s">
        <v>6</v>
      </c>
      <c r="H29" s="47">
        <v>9092.01</v>
      </c>
      <c r="I29" s="47">
        <v>10183.05</v>
      </c>
      <c r="J29" s="47">
        <v>2531.55</v>
      </c>
      <c r="K29" s="95">
        <f t="shared" si="0"/>
        <v>7651.499999999999</v>
      </c>
      <c r="L29" s="92" t="s">
        <v>192</v>
      </c>
    </row>
    <row r="30" spans="1:12" s="125" customFormat="1" ht="12" customHeight="1">
      <c r="A30" s="40" t="s">
        <v>37</v>
      </c>
      <c r="B30" s="38" t="s">
        <v>38</v>
      </c>
      <c r="C30" s="34" t="s">
        <v>198</v>
      </c>
      <c r="D30" s="34" t="s">
        <v>12</v>
      </c>
      <c r="E30" s="34" t="s">
        <v>145</v>
      </c>
      <c r="F30" s="40" t="s">
        <v>130</v>
      </c>
      <c r="G30" s="34" t="s">
        <v>6</v>
      </c>
      <c r="H30" s="47">
        <v>4764.38</v>
      </c>
      <c r="I30" s="47">
        <v>5431.39</v>
      </c>
      <c r="J30" s="47">
        <v>1353.45</v>
      </c>
      <c r="K30" s="95">
        <f t="shared" si="0"/>
        <v>4077.9400000000005</v>
      </c>
      <c r="L30" s="92" t="s">
        <v>192</v>
      </c>
    </row>
    <row r="31" spans="1:12" s="125" customFormat="1" ht="12" customHeight="1">
      <c r="A31" s="40" t="s">
        <v>46</v>
      </c>
      <c r="B31" s="38" t="s">
        <v>47</v>
      </c>
      <c r="C31" s="34" t="s">
        <v>212</v>
      </c>
      <c r="D31" s="34" t="s">
        <v>4</v>
      </c>
      <c r="E31" s="34" t="s">
        <v>5</v>
      </c>
      <c r="F31" s="40" t="s">
        <v>208</v>
      </c>
      <c r="G31" s="34" t="s">
        <v>6</v>
      </c>
      <c r="H31" s="47">
        <v>9602.15</v>
      </c>
      <c r="I31" s="47">
        <v>11648.27</v>
      </c>
      <c r="J31" s="47">
        <v>2792.64</v>
      </c>
      <c r="K31" s="95">
        <f t="shared" si="0"/>
        <v>8855.630000000001</v>
      </c>
      <c r="L31" s="92" t="s">
        <v>192</v>
      </c>
    </row>
    <row r="32" spans="1:12" s="125" customFormat="1" ht="12" customHeight="1">
      <c r="A32" s="40" t="s">
        <v>34</v>
      </c>
      <c r="B32" s="38" t="s">
        <v>35</v>
      </c>
      <c r="C32" s="34" t="s">
        <v>298</v>
      </c>
      <c r="D32" s="34" t="s">
        <v>12</v>
      </c>
      <c r="E32" s="34" t="s">
        <v>145</v>
      </c>
      <c r="F32" s="40" t="s">
        <v>130</v>
      </c>
      <c r="G32" s="34" t="s">
        <v>6</v>
      </c>
      <c r="H32" s="47">
        <v>5068.56</v>
      </c>
      <c r="I32" s="47">
        <v>5778.16</v>
      </c>
      <c r="J32" s="47">
        <v>1196.49</v>
      </c>
      <c r="K32" s="95">
        <f t="shared" si="0"/>
        <v>4581.67</v>
      </c>
      <c r="L32" s="92" t="s">
        <v>192</v>
      </c>
    </row>
    <row r="33" spans="1:12" s="125" customFormat="1" ht="12" customHeight="1">
      <c r="A33" s="40" t="s">
        <v>67</v>
      </c>
      <c r="B33" s="38" t="s">
        <v>55</v>
      </c>
      <c r="C33" s="34" t="s">
        <v>141</v>
      </c>
      <c r="D33" s="34" t="s">
        <v>4</v>
      </c>
      <c r="E33" s="34" t="s">
        <v>147</v>
      </c>
      <c r="F33" s="40" t="s">
        <v>81</v>
      </c>
      <c r="G33" s="34" t="s">
        <v>18</v>
      </c>
      <c r="H33" s="47">
        <v>9092.01</v>
      </c>
      <c r="I33" s="47">
        <v>10227.01</v>
      </c>
      <c r="J33" s="47">
        <v>2186.4</v>
      </c>
      <c r="K33" s="95">
        <f t="shared" si="0"/>
        <v>8040.610000000001</v>
      </c>
      <c r="L33" s="92" t="s">
        <v>192</v>
      </c>
    </row>
    <row r="34" spans="1:12" s="125" customFormat="1" ht="12" customHeight="1">
      <c r="A34" s="40" t="s">
        <v>42</v>
      </c>
      <c r="B34" s="38" t="s">
        <v>43</v>
      </c>
      <c r="C34" s="34" t="s">
        <v>194</v>
      </c>
      <c r="D34" s="34" t="s">
        <v>12</v>
      </c>
      <c r="E34" s="34" t="s">
        <v>10</v>
      </c>
      <c r="F34" s="40" t="s">
        <v>130</v>
      </c>
      <c r="G34" s="34" t="s">
        <v>6</v>
      </c>
      <c r="H34" s="47">
        <v>4479.75</v>
      </c>
      <c r="I34" s="47">
        <v>4791.94</v>
      </c>
      <c r="J34" s="47">
        <v>1534.3</v>
      </c>
      <c r="K34" s="95">
        <f t="shared" si="0"/>
        <v>3257.6399999999994</v>
      </c>
      <c r="L34" s="92" t="s">
        <v>225</v>
      </c>
    </row>
    <row r="35" spans="1:12" s="125" customFormat="1" ht="12" customHeight="1">
      <c r="A35" s="40" t="s">
        <v>66</v>
      </c>
      <c r="B35" s="38" t="s">
        <v>56</v>
      </c>
      <c r="C35" s="34" t="s">
        <v>141</v>
      </c>
      <c r="D35" s="34" t="s">
        <v>4</v>
      </c>
      <c r="E35" s="34" t="s">
        <v>147</v>
      </c>
      <c r="F35" s="40" t="s">
        <v>81</v>
      </c>
      <c r="G35" s="34" t="s">
        <v>18</v>
      </c>
      <c r="H35" s="47">
        <v>9092.01</v>
      </c>
      <c r="I35" s="47">
        <v>10530.46</v>
      </c>
      <c r="J35" s="47">
        <v>6125.63</v>
      </c>
      <c r="K35" s="95">
        <f t="shared" si="0"/>
        <v>4404.829999999999</v>
      </c>
      <c r="L35" s="92" t="s">
        <v>225</v>
      </c>
    </row>
    <row r="36" spans="1:12" s="126" customFormat="1" ht="12" customHeight="1">
      <c r="A36" s="41" t="s">
        <v>272</v>
      </c>
      <c r="B36" s="39" t="s">
        <v>271</v>
      </c>
      <c r="C36" s="35"/>
      <c r="D36" s="35" t="s">
        <v>230</v>
      </c>
      <c r="E36" s="35" t="s">
        <v>146</v>
      </c>
      <c r="F36" s="41" t="s">
        <v>303</v>
      </c>
      <c r="G36" s="35" t="s">
        <v>18</v>
      </c>
      <c r="H36" s="51">
        <v>850</v>
      </c>
      <c r="I36" s="52">
        <v>1070</v>
      </c>
      <c r="J36" s="52">
        <v>0</v>
      </c>
      <c r="K36" s="52">
        <f t="shared" si="0"/>
        <v>1070</v>
      </c>
      <c r="L36" s="137" t="s">
        <v>238</v>
      </c>
    </row>
    <row r="37" spans="1:12" s="126" customFormat="1" ht="12" customHeight="1">
      <c r="A37" s="41" t="s">
        <v>233</v>
      </c>
      <c r="B37" s="39" t="s">
        <v>232</v>
      </c>
      <c r="C37" s="35"/>
      <c r="D37" s="35" t="s">
        <v>234</v>
      </c>
      <c r="E37" s="35" t="s">
        <v>5</v>
      </c>
      <c r="F37" s="41" t="s">
        <v>303</v>
      </c>
      <c r="G37" s="35" t="s">
        <v>17</v>
      </c>
      <c r="H37" s="51">
        <v>1000</v>
      </c>
      <c r="I37" s="51">
        <v>1220</v>
      </c>
      <c r="J37" s="53">
        <v>0</v>
      </c>
      <c r="K37" s="52">
        <f t="shared" si="0"/>
        <v>1220</v>
      </c>
      <c r="L37" s="137" t="s">
        <v>238</v>
      </c>
    </row>
    <row r="38" spans="1:12" s="126" customFormat="1" ht="12" customHeight="1">
      <c r="A38" s="41" t="s">
        <v>229</v>
      </c>
      <c r="B38" s="39" t="s">
        <v>228</v>
      </c>
      <c r="C38" s="35"/>
      <c r="D38" s="35" t="s">
        <v>230</v>
      </c>
      <c r="E38" s="35" t="s">
        <v>9</v>
      </c>
      <c r="F38" s="41" t="s">
        <v>303</v>
      </c>
      <c r="G38" s="35" t="s">
        <v>17</v>
      </c>
      <c r="H38" s="51">
        <v>1000</v>
      </c>
      <c r="I38" s="51">
        <v>1220</v>
      </c>
      <c r="J38" s="53">
        <v>0</v>
      </c>
      <c r="K38" s="52">
        <f t="shared" si="0"/>
        <v>1220</v>
      </c>
      <c r="L38" s="137" t="s">
        <v>238</v>
      </c>
    </row>
    <row r="39" spans="1:12" s="126" customFormat="1" ht="12" customHeight="1">
      <c r="A39" s="41" t="s">
        <v>240</v>
      </c>
      <c r="B39" s="39" t="s">
        <v>239</v>
      </c>
      <c r="C39" s="35"/>
      <c r="D39" s="35" t="s">
        <v>230</v>
      </c>
      <c r="E39" s="35" t="s">
        <v>146</v>
      </c>
      <c r="F39" s="41" t="s">
        <v>303</v>
      </c>
      <c r="G39" s="35" t="s">
        <v>18</v>
      </c>
      <c r="H39" s="51">
        <v>850</v>
      </c>
      <c r="I39" s="51">
        <v>1070</v>
      </c>
      <c r="J39" s="53">
        <v>0</v>
      </c>
      <c r="K39" s="52">
        <f t="shared" si="0"/>
        <v>1070</v>
      </c>
      <c r="L39" s="137" t="s">
        <v>238</v>
      </c>
    </row>
    <row r="40" spans="1:12" s="127" customFormat="1" ht="12" customHeight="1">
      <c r="A40" s="42" t="s">
        <v>123</v>
      </c>
      <c r="B40" s="31" t="s">
        <v>253</v>
      </c>
      <c r="C40" s="36"/>
      <c r="D40" s="36" t="s">
        <v>77</v>
      </c>
      <c r="E40" s="36" t="s">
        <v>247</v>
      </c>
      <c r="F40" s="42" t="s">
        <v>254</v>
      </c>
      <c r="G40" s="36" t="s">
        <v>6</v>
      </c>
      <c r="H40" s="54">
        <v>6525.15</v>
      </c>
      <c r="I40" s="54">
        <v>6525.15</v>
      </c>
      <c r="J40" s="54">
        <v>0</v>
      </c>
      <c r="K40" s="54">
        <f t="shared" si="0"/>
        <v>6525.15</v>
      </c>
      <c r="L40" s="138" t="s">
        <v>283</v>
      </c>
    </row>
    <row r="41" spans="1:12" s="127" customFormat="1" ht="12" customHeight="1">
      <c r="A41" s="42" t="s">
        <v>250</v>
      </c>
      <c r="B41" s="31" t="s">
        <v>249</v>
      </c>
      <c r="C41" s="36"/>
      <c r="D41" s="36" t="s">
        <v>77</v>
      </c>
      <c r="E41" s="36" t="s">
        <v>247</v>
      </c>
      <c r="F41" s="42" t="s">
        <v>124</v>
      </c>
      <c r="G41" s="36" t="s">
        <v>6</v>
      </c>
      <c r="H41" s="54">
        <v>5900</v>
      </c>
      <c r="I41" s="54">
        <v>5900</v>
      </c>
      <c r="J41" s="54">
        <v>0</v>
      </c>
      <c r="K41" s="54">
        <f t="shared" si="0"/>
        <v>5900</v>
      </c>
      <c r="L41" s="138" t="s">
        <v>248</v>
      </c>
    </row>
    <row r="42" spans="1:12" s="127" customFormat="1" ht="12" customHeight="1">
      <c r="A42" s="42" t="s">
        <v>258</v>
      </c>
      <c r="B42" s="31" t="s">
        <v>257</v>
      </c>
      <c r="C42" s="36"/>
      <c r="D42" s="36" t="s">
        <v>77</v>
      </c>
      <c r="E42" s="36" t="s">
        <v>247</v>
      </c>
      <c r="F42" s="42" t="s">
        <v>124</v>
      </c>
      <c r="G42" s="36" t="s">
        <v>6</v>
      </c>
      <c r="H42" s="54">
        <v>5900</v>
      </c>
      <c r="I42" s="54">
        <v>5900</v>
      </c>
      <c r="J42" s="54">
        <v>0</v>
      </c>
      <c r="K42" s="54">
        <f t="shared" si="0"/>
        <v>5900</v>
      </c>
      <c r="L42" s="138" t="s">
        <v>248</v>
      </c>
    </row>
    <row r="43" spans="1:12" s="127" customFormat="1" ht="12" customHeight="1">
      <c r="A43" s="42" t="s">
        <v>184</v>
      </c>
      <c r="B43" s="31" t="s">
        <v>181</v>
      </c>
      <c r="C43" s="36"/>
      <c r="D43" s="36" t="s">
        <v>77</v>
      </c>
      <c r="E43" s="36" t="s">
        <v>186</v>
      </c>
      <c r="F43" s="42" t="s">
        <v>124</v>
      </c>
      <c r="G43" s="36" t="s">
        <v>17</v>
      </c>
      <c r="H43" s="54">
        <v>2500</v>
      </c>
      <c r="I43" s="54">
        <v>2500</v>
      </c>
      <c r="J43" s="54">
        <v>0</v>
      </c>
      <c r="K43" s="54">
        <f t="shared" si="0"/>
        <v>2500</v>
      </c>
      <c r="L43" s="138" t="s">
        <v>189</v>
      </c>
    </row>
    <row r="44" spans="1:12" s="127" customFormat="1" ht="12" customHeight="1">
      <c r="A44" s="42" t="s">
        <v>292</v>
      </c>
      <c r="B44" s="31" t="s">
        <v>291</v>
      </c>
      <c r="C44" s="36"/>
      <c r="D44" s="36" t="s">
        <v>77</v>
      </c>
      <c r="E44" s="36" t="s">
        <v>293</v>
      </c>
      <c r="F44" s="42" t="s">
        <v>124</v>
      </c>
      <c r="G44" s="36" t="s">
        <v>6</v>
      </c>
      <c r="H44" s="54">
        <v>5500</v>
      </c>
      <c r="I44" s="54">
        <v>5500</v>
      </c>
      <c r="J44" s="54">
        <v>0</v>
      </c>
      <c r="K44" s="54">
        <f t="shared" si="0"/>
        <v>5500</v>
      </c>
      <c r="L44" s="138" t="s">
        <v>282</v>
      </c>
    </row>
    <row r="45" spans="1:12" s="127" customFormat="1" ht="12" customHeight="1">
      <c r="A45" s="42" t="s">
        <v>295</v>
      </c>
      <c r="B45" s="31" t="s">
        <v>294</v>
      </c>
      <c r="C45" s="36"/>
      <c r="D45" s="36" t="s">
        <v>77</v>
      </c>
      <c r="E45" s="36" t="s">
        <v>247</v>
      </c>
      <c r="F45" s="42" t="s">
        <v>124</v>
      </c>
      <c r="G45" s="36" t="s">
        <v>6</v>
      </c>
      <c r="H45" s="54">
        <v>5900</v>
      </c>
      <c r="I45" s="54">
        <v>5900</v>
      </c>
      <c r="J45" s="54">
        <v>0</v>
      </c>
      <c r="K45" s="54">
        <f t="shared" si="0"/>
        <v>5900</v>
      </c>
      <c r="L45" s="138" t="s">
        <v>248</v>
      </c>
    </row>
    <row r="46" spans="1:12" s="127" customFormat="1" ht="12" customHeight="1">
      <c r="A46" s="42" t="s">
        <v>74</v>
      </c>
      <c r="B46" s="31" t="s">
        <v>71</v>
      </c>
      <c r="C46" s="36"/>
      <c r="D46" s="36" t="s">
        <v>77</v>
      </c>
      <c r="E46" s="36" t="s">
        <v>146</v>
      </c>
      <c r="F46" s="42" t="s">
        <v>124</v>
      </c>
      <c r="G46" s="36" t="s">
        <v>6</v>
      </c>
      <c r="H46" s="54">
        <v>3750</v>
      </c>
      <c r="I46" s="54">
        <v>3750</v>
      </c>
      <c r="J46" s="54">
        <v>0</v>
      </c>
      <c r="K46" s="54">
        <f t="shared" si="0"/>
        <v>3750</v>
      </c>
      <c r="L46" s="138" t="s">
        <v>282</v>
      </c>
    </row>
    <row r="47" spans="1:12" s="127" customFormat="1" ht="12" customHeight="1">
      <c r="A47" s="42" t="s">
        <v>183</v>
      </c>
      <c r="B47" s="31" t="s">
        <v>180</v>
      </c>
      <c r="C47" s="36"/>
      <c r="D47" s="36" t="s">
        <v>77</v>
      </c>
      <c r="E47" s="36" t="s">
        <v>186</v>
      </c>
      <c r="F47" s="42" t="s">
        <v>124</v>
      </c>
      <c r="G47" s="36" t="s">
        <v>17</v>
      </c>
      <c r="H47" s="54">
        <v>2500</v>
      </c>
      <c r="I47" s="54">
        <v>2500</v>
      </c>
      <c r="J47" s="54">
        <v>0</v>
      </c>
      <c r="K47" s="54">
        <f t="shared" si="0"/>
        <v>2500</v>
      </c>
      <c r="L47" s="138" t="s">
        <v>189</v>
      </c>
    </row>
    <row r="48" spans="1:12" s="127" customFormat="1" ht="12" customHeight="1">
      <c r="A48" s="42" t="s">
        <v>268</v>
      </c>
      <c r="B48" s="31" t="s">
        <v>267</v>
      </c>
      <c r="C48" s="36"/>
      <c r="D48" s="36" t="s">
        <v>77</v>
      </c>
      <c r="E48" s="36" t="s">
        <v>247</v>
      </c>
      <c r="F48" s="42" t="s">
        <v>269</v>
      </c>
      <c r="G48" s="36" t="s">
        <v>6</v>
      </c>
      <c r="H48" s="54">
        <v>6500</v>
      </c>
      <c r="I48" s="54">
        <v>6500</v>
      </c>
      <c r="J48" s="54">
        <v>0</v>
      </c>
      <c r="K48" s="54">
        <f t="shared" si="0"/>
        <v>6500</v>
      </c>
      <c r="L48" s="138" t="s">
        <v>248</v>
      </c>
    </row>
    <row r="49" spans="1:12" s="127" customFormat="1" ht="12" customHeight="1">
      <c r="A49" s="42" t="s">
        <v>262</v>
      </c>
      <c r="B49" s="31" t="s">
        <v>261</v>
      </c>
      <c r="C49" s="36"/>
      <c r="D49" s="36" t="s">
        <v>77</v>
      </c>
      <c r="E49" s="36" t="s">
        <v>247</v>
      </c>
      <c r="F49" s="42" t="s">
        <v>124</v>
      </c>
      <c r="G49" s="36" t="s">
        <v>6</v>
      </c>
      <c r="H49" s="54">
        <v>5900</v>
      </c>
      <c r="I49" s="54">
        <v>5900</v>
      </c>
      <c r="J49" s="54">
        <v>0</v>
      </c>
      <c r="K49" s="54">
        <f t="shared" si="0"/>
        <v>5900</v>
      </c>
      <c r="L49" s="138" t="s">
        <v>248</v>
      </c>
    </row>
    <row r="50" spans="1:12" s="127" customFormat="1" ht="12" customHeight="1">
      <c r="A50" s="42" t="s">
        <v>264</v>
      </c>
      <c r="B50" s="31" t="s">
        <v>263</v>
      </c>
      <c r="C50" s="36"/>
      <c r="D50" s="36" t="s">
        <v>77</v>
      </c>
      <c r="E50" s="36" t="s">
        <v>247</v>
      </c>
      <c r="F50" s="42" t="s">
        <v>124</v>
      </c>
      <c r="G50" s="36" t="s">
        <v>6</v>
      </c>
      <c r="H50" s="54">
        <v>5900</v>
      </c>
      <c r="I50" s="54">
        <v>5900</v>
      </c>
      <c r="J50" s="54">
        <v>0</v>
      </c>
      <c r="K50" s="54">
        <f t="shared" si="0"/>
        <v>5900</v>
      </c>
      <c r="L50" s="138" t="s">
        <v>248</v>
      </c>
    </row>
    <row r="51" spans="1:12" s="127" customFormat="1" ht="12" customHeight="1">
      <c r="A51" s="42" t="s">
        <v>75</v>
      </c>
      <c r="B51" s="31" t="s">
        <v>72</v>
      </c>
      <c r="C51" s="36"/>
      <c r="D51" s="36" t="s">
        <v>77</v>
      </c>
      <c r="E51" s="36" t="s">
        <v>275</v>
      </c>
      <c r="F51" s="42" t="s">
        <v>124</v>
      </c>
      <c r="G51" s="36" t="s">
        <v>6</v>
      </c>
      <c r="H51" s="54">
        <v>3750</v>
      </c>
      <c r="I51" s="54">
        <v>3750</v>
      </c>
      <c r="J51" s="54">
        <v>0</v>
      </c>
      <c r="K51" s="54">
        <f t="shared" si="0"/>
        <v>3750</v>
      </c>
      <c r="L51" s="138" t="s">
        <v>78</v>
      </c>
    </row>
    <row r="52" spans="1:12" s="127" customFormat="1" ht="12" customHeight="1">
      <c r="A52" s="42" t="s">
        <v>297</v>
      </c>
      <c r="B52" s="31" t="s">
        <v>296</v>
      </c>
      <c r="C52" s="36"/>
      <c r="D52" s="36" t="s">
        <v>77</v>
      </c>
      <c r="E52" s="36" t="s">
        <v>247</v>
      </c>
      <c r="F52" s="42" t="s">
        <v>254</v>
      </c>
      <c r="G52" s="36" t="s">
        <v>6</v>
      </c>
      <c r="H52" s="54">
        <v>1226</v>
      </c>
      <c r="I52" s="54">
        <v>1226</v>
      </c>
      <c r="J52" s="54">
        <v>0</v>
      </c>
      <c r="K52" s="54">
        <f t="shared" si="0"/>
        <v>1226</v>
      </c>
      <c r="L52" s="138" t="s">
        <v>248</v>
      </c>
    </row>
    <row r="53" spans="1:12" s="127" customFormat="1" ht="12" customHeight="1">
      <c r="A53" s="42" t="s">
        <v>244</v>
      </c>
      <c r="B53" s="31" t="s">
        <v>243</v>
      </c>
      <c r="C53" s="36"/>
      <c r="D53" s="36" t="s">
        <v>77</v>
      </c>
      <c r="E53" s="36" t="s">
        <v>186</v>
      </c>
      <c r="F53" s="42" t="s">
        <v>124</v>
      </c>
      <c r="G53" s="36" t="s">
        <v>17</v>
      </c>
      <c r="H53" s="54">
        <v>2500</v>
      </c>
      <c r="I53" s="54">
        <v>2500</v>
      </c>
      <c r="J53" s="54">
        <v>0</v>
      </c>
      <c r="K53" s="54">
        <f t="shared" si="0"/>
        <v>2500</v>
      </c>
      <c r="L53" s="138" t="s">
        <v>189</v>
      </c>
    </row>
    <row r="54" spans="1:12" s="127" customFormat="1" ht="12" customHeight="1">
      <c r="A54" s="42" t="s">
        <v>185</v>
      </c>
      <c r="B54" s="31" t="s">
        <v>182</v>
      </c>
      <c r="C54" s="36"/>
      <c r="D54" s="36" t="s">
        <v>77</v>
      </c>
      <c r="E54" s="36" t="s">
        <v>186</v>
      </c>
      <c r="F54" s="42" t="s">
        <v>124</v>
      </c>
      <c r="G54" s="36" t="s">
        <v>17</v>
      </c>
      <c r="H54" s="54">
        <v>2500</v>
      </c>
      <c r="I54" s="54">
        <v>2500</v>
      </c>
      <c r="J54" s="54">
        <v>0</v>
      </c>
      <c r="K54" s="54">
        <f t="shared" si="0"/>
        <v>2500</v>
      </c>
      <c r="L54" s="138" t="s">
        <v>189</v>
      </c>
    </row>
    <row r="55" spans="1:12" s="127" customFormat="1" ht="12" customHeight="1">
      <c r="A55" s="42" t="s">
        <v>188</v>
      </c>
      <c r="B55" s="31" t="s">
        <v>187</v>
      </c>
      <c r="C55" s="36"/>
      <c r="D55" s="36" t="s">
        <v>77</v>
      </c>
      <c r="E55" s="36" t="s">
        <v>186</v>
      </c>
      <c r="F55" s="42" t="s">
        <v>124</v>
      </c>
      <c r="G55" s="36" t="s">
        <v>17</v>
      </c>
      <c r="H55" s="54">
        <v>2500</v>
      </c>
      <c r="I55" s="54">
        <v>2500</v>
      </c>
      <c r="J55" s="54">
        <v>0</v>
      </c>
      <c r="K55" s="54">
        <f t="shared" si="0"/>
        <v>2500</v>
      </c>
      <c r="L55" s="138" t="s">
        <v>189</v>
      </c>
    </row>
    <row r="56" spans="1:12" s="127" customFormat="1" ht="12" customHeight="1">
      <c r="A56" s="42" t="s">
        <v>266</v>
      </c>
      <c r="B56" s="31" t="s">
        <v>265</v>
      </c>
      <c r="C56" s="36"/>
      <c r="D56" s="36" t="s">
        <v>77</v>
      </c>
      <c r="E56" s="36" t="s">
        <v>247</v>
      </c>
      <c r="F56" s="42" t="s">
        <v>124</v>
      </c>
      <c r="G56" s="36" t="s">
        <v>6</v>
      </c>
      <c r="H56" s="54">
        <v>5900</v>
      </c>
      <c r="I56" s="54">
        <v>5900</v>
      </c>
      <c r="J56" s="54">
        <v>0</v>
      </c>
      <c r="K56" s="54">
        <f t="shared" si="0"/>
        <v>5900</v>
      </c>
      <c r="L56" s="138" t="s">
        <v>248</v>
      </c>
    </row>
    <row r="57" spans="1:12" s="127" customFormat="1" ht="12" customHeight="1">
      <c r="A57" s="42" t="s">
        <v>260</v>
      </c>
      <c r="B57" s="31" t="s">
        <v>259</v>
      </c>
      <c r="C57" s="36"/>
      <c r="D57" s="36" t="s">
        <v>77</v>
      </c>
      <c r="E57" s="36" t="s">
        <v>247</v>
      </c>
      <c r="F57" s="42" t="s">
        <v>124</v>
      </c>
      <c r="G57" s="36" t="s">
        <v>6</v>
      </c>
      <c r="H57" s="54">
        <v>5900</v>
      </c>
      <c r="I57" s="54">
        <v>5900</v>
      </c>
      <c r="J57" s="54">
        <v>0</v>
      </c>
      <c r="K57" s="54">
        <f t="shared" si="0"/>
        <v>5900</v>
      </c>
      <c r="L57" s="138" t="s">
        <v>248</v>
      </c>
    </row>
    <row r="58" spans="1:12" s="127" customFormat="1" ht="12" customHeight="1">
      <c r="A58" s="42" t="s">
        <v>246</v>
      </c>
      <c r="B58" s="31" t="s">
        <v>245</v>
      </c>
      <c r="C58" s="36"/>
      <c r="D58" s="36" t="s">
        <v>77</v>
      </c>
      <c r="E58" s="36" t="s">
        <v>247</v>
      </c>
      <c r="F58" s="42" t="s">
        <v>124</v>
      </c>
      <c r="G58" s="36" t="s">
        <v>6</v>
      </c>
      <c r="H58" s="54">
        <v>5900</v>
      </c>
      <c r="I58" s="54">
        <v>5900</v>
      </c>
      <c r="J58" s="54">
        <v>0</v>
      </c>
      <c r="K58" s="54">
        <f t="shared" si="0"/>
        <v>5900</v>
      </c>
      <c r="L58" s="138" t="s">
        <v>248</v>
      </c>
    </row>
    <row r="59" spans="1:12" s="127" customFormat="1" ht="12" customHeight="1">
      <c r="A59" s="42" t="s">
        <v>256</v>
      </c>
      <c r="B59" s="31" t="s">
        <v>255</v>
      </c>
      <c r="C59" s="36"/>
      <c r="D59" s="36" t="s">
        <v>77</v>
      </c>
      <c r="E59" s="36" t="s">
        <v>247</v>
      </c>
      <c r="F59" s="42" t="s">
        <v>124</v>
      </c>
      <c r="G59" s="36" t="s">
        <v>6</v>
      </c>
      <c r="H59" s="54">
        <v>5900</v>
      </c>
      <c r="I59" s="54">
        <v>5900</v>
      </c>
      <c r="J59" s="54">
        <v>0</v>
      </c>
      <c r="K59" s="54">
        <f t="shared" si="0"/>
        <v>5900</v>
      </c>
      <c r="L59" s="138" t="s">
        <v>248</v>
      </c>
    </row>
    <row r="60" spans="1:12" s="127" customFormat="1" ht="12" customHeight="1">
      <c r="A60" s="42" t="s">
        <v>76</v>
      </c>
      <c r="B60" s="31" t="s">
        <v>251</v>
      </c>
      <c r="C60" s="36"/>
      <c r="D60" s="36" t="s">
        <v>77</v>
      </c>
      <c r="E60" s="36" t="s">
        <v>247</v>
      </c>
      <c r="F60" s="42" t="s">
        <v>124</v>
      </c>
      <c r="G60" s="36" t="s">
        <v>6</v>
      </c>
      <c r="H60" s="54">
        <v>5900</v>
      </c>
      <c r="I60" s="54">
        <v>5900</v>
      </c>
      <c r="J60" s="54">
        <v>0</v>
      </c>
      <c r="K60" s="54">
        <f t="shared" si="0"/>
        <v>5900</v>
      </c>
      <c r="L60" s="138" t="s">
        <v>248</v>
      </c>
    </row>
    <row r="61" spans="1:12" s="140" customFormat="1" ht="12" customHeight="1">
      <c r="A61" s="141"/>
      <c r="F61" s="141"/>
      <c r="G61" s="140" t="s">
        <v>165</v>
      </c>
      <c r="H61" s="142">
        <f>SUM(H2:H60)</f>
        <v>444512.71</v>
      </c>
      <c r="I61" s="142">
        <f>SUM(I2:I60)</f>
        <v>531475.6400000001</v>
      </c>
      <c r="J61" s="142">
        <f>SUM(J2:J60)</f>
        <v>119114.02999999996</v>
      </c>
      <c r="K61" s="142">
        <f>SUM(K2:K60)</f>
        <v>412361.61</v>
      </c>
      <c r="L61" s="143"/>
    </row>
  </sheetData>
  <sheetProtection/>
  <autoFilter ref="A1:L6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6"/>
  <sheetViews>
    <sheetView zoomScale="167" zoomScaleNormal="167" zoomScalePageLayoutView="0" workbookViewId="0" topLeftCell="E1">
      <pane ySplit="1" topLeftCell="A8" activePane="bottomLeft" state="frozen"/>
      <selection pane="topLeft" activeCell="A1" sqref="A1"/>
      <selection pane="bottomLeft" activeCell="H2" sqref="H2:H6"/>
    </sheetView>
  </sheetViews>
  <sheetFormatPr defaultColWidth="9.140625" defaultRowHeight="12" customHeight="1"/>
  <cols>
    <col min="1" max="1" width="29.7109375" style="128" bestFit="1" customWidth="1"/>
    <col min="2" max="2" width="8.00390625" style="43" customWidth="1"/>
    <col min="3" max="5" width="9.140625" style="43" customWidth="1"/>
    <col min="6" max="6" width="30.140625" style="128" bestFit="1" customWidth="1"/>
    <col min="7" max="11" width="9.7109375" style="43" customWidth="1"/>
    <col min="12" max="12" width="17.28125" style="134" customWidth="1"/>
    <col min="13" max="16384" width="9.140625" style="43" customWidth="1"/>
  </cols>
  <sheetData>
    <row r="1" spans="1:12" s="148" customFormat="1" ht="22.5">
      <c r="A1" s="213" t="s">
        <v>302</v>
      </c>
      <c r="B1" s="144" t="s">
        <v>136</v>
      </c>
      <c r="C1" s="57" t="s">
        <v>131</v>
      </c>
      <c r="D1" s="145" t="s">
        <v>132</v>
      </c>
      <c r="E1" s="145" t="s">
        <v>133</v>
      </c>
      <c r="F1" s="145" t="s">
        <v>134</v>
      </c>
      <c r="G1" s="57" t="s">
        <v>135</v>
      </c>
      <c r="H1" s="146" t="s">
        <v>126</v>
      </c>
      <c r="I1" s="146" t="s">
        <v>138</v>
      </c>
      <c r="J1" s="146" t="s">
        <v>127</v>
      </c>
      <c r="K1" s="146" t="s">
        <v>128</v>
      </c>
      <c r="L1" s="215" t="s">
        <v>137</v>
      </c>
    </row>
    <row r="2" spans="1:12" s="122" customFormat="1" ht="12" customHeight="1">
      <c r="A2" s="55" t="s">
        <v>19</v>
      </c>
      <c r="B2" s="30" t="s">
        <v>20</v>
      </c>
      <c r="C2" s="32" t="s">
        <v>2</v>
      </c>
      <c r="D2" s="32" t="s">
        <v>0</v>
      </c>
      <c r="E2" s="32" t="s">
        <v>142</v>
      </c>
      <c r="F2" s="55" t="s">
        <v>1</v>
      </c>
      <c r="G2" s="32"/>
      <c r="H2" s="44">
        <v>31800.56</v>
      </c>
      <c r="I2" s="44">
        <v>41022.36</v>
      </c>
      <c r="J2" s="44">
        <v>8450.15</v>
      </c>
      <c r="K2" s="44">
        <f aca="true" t="shared" si="0" ref="K2:K55">I2-J2</f>
        <v>32572.21</v>
      </c>
      <c r="L2" s="130" t="s">
        <v>224</v>
      </c>
    </row>
    <row r="3" spans="1:12" s="122" customFormat="1" ht="12" customHeight="1">
      <c r="A3" s="55" t="s">
        <v>21</v>
      </c>
      <c r="B3" s="30" t="s">
        <v>22</v>
      </c>
      <c r="C3" s="32" t="s">
        <v>3</v>
      </c>
      <c r="D3" s="32" t="s">
        <v>0</v>
      </c>
      <c r="E3" s="32" t="s">
        <v>142</v>
      </c>
      <c r="F3" s="55" t="s">
        <v>89</v>
      </c>
      <c r="G3" s="32"/>
      <c r="H3" s="44">
        <v>29906.01</v>
      </c>
      <c r="I3" s="44">
        <v>31476.45</v>
      </c>
      <c r="J3" s="44">
        <v>7867.86</v>
      </c>
      <c r="K3" s="44">
        <f t="shared" si="0"/>
        <v>23608.59</v>
      </c>
      <c r="L3" s="130" t="s">
        <v>224</v>
      </c>
    </row>
    <row r="4" spans="1:12" s="122" customFormat="1" ht="12" customHeight="1">
      <c r="A4" s="55" t="s">
        <v>88</v>
      </c>
      <c r="B4" s="30" t="s">
        <v>87</v>
      </c>
      <c r="C4" s="32" t="s">
        <v>3</v>
      </c>
      <c r="D4" s="32" t="s">
        <v>0</v>
      </c>
      <c r="E4" s="32" t="s">
        <v>142</v>
      </c>
      <c r="F4" s="55" t="s">
        <v>86</v>
      </c>
      <c r="G4" s="32"/>
      <c r="H4" s="44">
        <v>29906.01</v>
      </c>
      <c r="I4" s="44">
        <v>32578.65</v>
      </c>
      <c r="J4" s="44">
        <v>8184.2</v>
      </c>
      <c r="K4" s="44">
        <f>I4-J4</f>
        <v>24394.45</v>
      </c>
      <c r="L4" s="130" t="s">
        <v>301</v>
      </c>
    </row>
    <row r="5" spans="1:12" s="124" customFormat="1" ht="12" customHeight="1">
      <c r="A5" s="123" t="s">
        <v>91</v>
      </c>
      <c r="B5" s="37" t="s">
        <v>90</v>
      </c>
      <c r="C5" s="33" t="s">
        <v>164</v>
      </c>
      <c r="D5" s="33" t="s">
        <v>0</v>
      </c>
      <c r="E5" s="33" t="s">
        <v>276</v>
      </c>
      <c r="F5" s="56" t="s">
        <v>93</v>
      </c>
      <c r="G5" s="33"/>
      <c r="H5" s="45">
        <v>12783.83</v>
      </c>
      <c r="I5" s="46">
        <v>12783.83</v>
      </c>
      <c r="J5" s="46">
        <v>2646.19</v>
      </c>
      <c r="K5" s="45">
        <f t="shared" si="0"/>
        <v>10137.64</v>
      </c>
      <c r="L5" s="131" t="s">
        <v>288</v>
      </c>
    </row>
    <row r="6" spans="1:12" s="124" customFormat="1" ht="12" customHeight="1">
      <c r="A6" s="123" t="s">
        <v>23</v>
      </c>
      <c r="B6" s="37" t="s">
        <v>92</v>
      </c>
      <c r="C6" s="33" t="s">
        <v>164</v>
      </c>
      <c r="D6" s="33" t="s">
        <v>0</v>
      </c>
      <c r="E6" s="33" t="s">
        <v>277</v>
      </c>
      <c r="F6" s="56" t="s">
        <v>163</v>
      </c>
      <c r="G6" s="33"/>
      <c r="H6" s="45">
        <f>4732.95+0.01</f>
        <v>4732.96</v>
      </c>
      <c r="I6" s="46">
        <v>5827.96</v>
      </c>
      <c r="J6" s="46">
        <v>441.35</v>
      </c>
      <c r="K6" s="45">
        <f t="shared" si="0"/>
        <v>5386.61</v>
      </c>
      <c r="L6" s="131" t="s">
        <v>289</v>
      </c>
    </row>
    <row r="7" spans="1:12" s="125" customFormat="1" ht="12" customHeight="1">
      <c r="A7" s="40" t="s">
        <v>176</v>
      </c>
      <c r="B7" s="38" t="s">
        <v>175</v>
      </c>
      <c r="C7" s="34" t="s">
        <v>199</v>
      </c>
      <c r="D7" s="34" t="s">
        <v>4</v>
      </c>
      <c r="E7" s="34" t="s">
        <v>274</v>
      </c>
      <c r="F7" s="40" t="s">
        <v>129</v>
      </c>
      <c r="G7" s="34" t="s">
        <v>6</v>
      </c>
      <c r="H7" s="47">
        <v>7310.83</v>
      </c>
      <c r="I7" s="47">
        <v>7551.92</v>
      </c>
      <c r="J7" s="47">
        <v>1814.8</v>
      </c>
      <c r="K7" s="95">
        <f t="shared" si="0"/>
        <v>5737.12</v>
      </c>
      <c r="L7" s="91" t="s">
        <v>192</v>
      </c>
    </row>
    <row r="8" spans="1:12" s="125" customFormat="1" ht="12" customHeight="1">
      <c r="A8" s="40" t="s">
        <v>168</v>
      </c>
      <c r="B8" s="38" t="s">
        <v>167</v>
      </c>
      <c r="C8" s="34" t="s">
        <v>199</v>
      </c>
      <c r="D8" s="34" t="s">
        <v>4</v>
      </c>
      <c r="E8" s="34" t="s">
        <v>274</v>
      </c>
      <c r="F8" s="40" t="s">
        <v>129</v>
      </c>
      <c r="G8" s="34" t="s">
        <v>6</v>
      </c>
      <c r="H8" s="47">
        <v>7310.83</v>
      </c>
      <c r="I8" s="47">
        <v>7310.83</v>
      </c>
      <c r="J8" s="47">
        <v>1787.39</v>
      </c>
      <c r="K8" s="95">
        <f t="shared" si="0"/>
        <v>5523.44</v>
      </c>
      <c r="L8" s="91" t="s">
        <v>192</v>
      </c>
    </row>
    <row r="9" spans="1:12" s="125" customFormat="1" ht="12" customHeight="1">
      <c r="A9" s="40" t="s">
        <v>62</v>
      </c>
      <c r="B9" s="38" t="s">
        <v>61</v>
      </c>
      <c r="C9" s="34" t="s">
        <v>141</v>
      </c>
      <c r="D9" s="34" t="s">
        <v>4</v>
      </c>
      <c r="E9" s="34" t="s">
        <v>144</v>
      </c>
      <c r="F9" s="40" t="s">
        <v>129</v>
      </c>
      <c r="G9" s="34" t="s">
        <v>6</v>
      </c>
      <c r="H9" s="47">
        <v>9092.01</v>
      </c>
      <c r="I9" s="47">
        <v>9273.85</v>
      </c>
      <c r="J9" s="47">
        <v>3133.8</v>
      </c>
      <c r="K9" s="95">
        <f t="shared" si="0"/>
        <v>6140.05</v>
      </c>
      <c r="L9" s="91" t="s">
        <v>192</v>
      </c>
    </row>
    <row r="10" spans="1:12" s="125" customFormat="1" ht="12" customHeight="1">
      <c r="A10" s="40" t="s">
        <v>44</v>
      </c>
      <c r="B10" s="38" t="s">
        <v>45</v>
      </c>
      <c r="C10" s="34" t="s">
        <v>197</v>
      </c>
      <c r="D10" s="34" t="s">
        <v>12</v>
      </c>
      <c r="E10" s="34" t="s">
        <v>8</v>
      </c>
      <c r="F10" s="40" t="s">
        <v>130</v>
      </c>
      <c r="G10" s="34" t="s">
        <v>6</v>
      </c>
      <c r="H10" s="47">
        <v>6089.11</v>
      </c>
      <c r="I10" s="47">
        <v>8540.42</v>
      </c>
      <c r="J10" s="47">
        <v>3726.45</v>
      </c>
      <c r="K10" s="95">
        <f t="shared" si="0"/>
        <v>4813.97</v>
      </c>
      <c r="L10" s="91" t="s">
        <v>300</v>
      </c>
    </row>
    <row r="11" spans="1:12" s="125" customFormat="1" ht="12" customHeight="1">
      <c r="A11" s="40" t="s">
        <v>24</v>
      </c>
      <c r="B11" s="38" t="s">
        <v>25</v>
      </c>
      <c r="C11" s="34" t="s">
        <v>7</v>
      </c>
      <c r="D11" s="34" t="s">
        <v>4</v>
      </c>
      <c r="E11" s="34" t="s">
        <v>144</v>
      </c>
      <c r="F11" s="40" t="s">
        <v>129</v>
      </c>
      <c r="G11" s="34" t="s">
        <v>6</v>
      </c>
      <c r="H11" s="47">
        <v>13311.71</v>
      </c>
      <c r="I11" s="47">
        <v>15129</v>
      </c>
      <c r="J11" s="47">
        <v>6745.69</v>
      </c>
      <c r="K11" s="95">
        <f t="shared" si="0"/>
        <v>8383.310000000001</v>
      </c>
      <c r="L11" s="91" t="s">
        <v>299</v>
      </c>
    </row>
    <row r="12" spans="1:12" s="125" customFormat="1" ht="12" customHeight="1">
      <c r="A12" s="40" t="s">
        <v>171</v>
      </c>
      <c r="B12" s="38" t="s">
        <v>170</v>
      </c>
      <c r="C12" s="34" t="s">
        <v>199</v>
      </c>
      <c r="D12" s="34" t="s">
        <v>4</v>
      </c>
      <c r="E12" s="34" t="s">
        <v>275</v>
      </c>
      <c r="F12" s="40" t="s">
        <v>129</v>
      </c>
      <c r="G12" s="34" t="s">
        <v>6</v>
      </c>
      <c r="H12" s="47">
        <v>7310.83</v>
      </c>
      <c r="I12" s="47">
        <v>7551.92</v>
      </c>
      <c r="J12" s="47">
        <v>1759.45</v>
      </c>
      <c r="K12" s="95">
        <f t="shared" si="0"/>
        <v>5792.47</v>
      </c>
      <c r="L12" s="91" t="s">
        <v>192</v>
      </c>
    </row>
    <row r="13" spans="1:12" s="125" customFormat="1" ht="12" customHeight="1">
      <c r="A13" s="40" t="s">
        <v>64</v>
      </c>
      <c r="B13" s="38" t="s">
        <v>58</v>
      </c>
      <c r="C13" s="34" t="s">
        <v>194</v>
      </c>
      <c r="D13" s="34" t="s">
        <v>12</v>
      </c>
      <c r="E13" s="34" t="s">
        <v>274</v>
      </c>
      <c r="F13" s="40" t="s">
        <v>130</v>
      </c>
      <c r="G13" s="34" t="s">
        <v>6</v>
      </c>
      <c r="H13" s="47">
        <v>4479.75</v>
      </c>
      <c r="I13" s="47">
        <v>5404.89</v>
      </c>
      <c r="J13" s="50">
        <v>964.13</v>
      </c>
      <c r="K13" s="95">
        <f t="shared" si="0"/>
        <v>4440.76</v>
      </c>
      <c r="L13" s="91" t="s">
        <v>192</v>
      </c>
    </row>
    <row r="14" spans="1:12" s="125" customFormat="1" ht="12" customHeight="1">
      <c r="A14" s="40" t="s">
        <v>48</v>
      </c>
      <c r="B14" s="38" t="s">
        <v>49</v>
      </c>
      <c r="C14" s="34" t="s">
        <v>212</v>
      </c>
      <c r="D14" s="34" t="s">
        <v>4</v>
      </c>
      <c r="E14" s="34" t="s">
        <v>83</v>
      </c>
      <c r="F14" s="40" t="s">
        <v>129</v>
      </c>
      <c r="G14" s="34" t="s">
        <v>6</v>
      </c>
      <c r="H14" s="47">
        <v>9602.15</v>
      </c>
      <c r="I14" s="47">
        <v>11898.65</v>
      </c>
      <c r="J14" s="47">
        <v>2694.37</v>
      </c>
      <c r="K14" s="95">
        <f t="shared" si="0"/>
        <v>9204.279999999999</v>
      </c>
      <c r="L14" s="91" t="s">
        <v>192</v>
      </c>
    </row>
    <row r="15" spans="1:12" s="125" customFormat="1" ht="12" customHeight="1">
      <c r="A15" s="40" t="s">
        <v>50</v>
      </c>
      <c r="B15" s="38" t="s">
        <v>51</v>
      </c>
      <c r="C15" s="34" t="s">
        <v>194</v>
      </c>
      <c r="D15" s="34" t="s">
        <v>12</v>
      </c>
      <c r="E15" s="34" t="s">
        <v>83</v>
      </c>
      <c r="F15" s="40" t="s">
        <v>130</v>
      </c>
      <c r="G15" s="34" t="s">
        <v>6</v>
      </c>
      <c r="H15" s="47">
        <v>4479.75</v>
      </c>
      <c r="I15" s="47">
        <v>5444.16</v>
      </c>
      <c r="J15" s="50">
        <v>844.61</v>
      </c>
      <c r="K15" s="95">
        <f t="shared" si="0"/>
        <v>4599.55</v>
      </c>
      <c r="L15" s="91" t="s">
        <v>192</v>
      </c>
    </row>
    <row r="16" spans="1:12" s="125" customFormat="1" ht="12" customHeight="1">
      <c r="A16" s="40" t="s">
        <v>30</v>
      </c>
      <c r="B16" s="38" t="s">
        <v>31</v>
      </c>
      <c r="C16" s="34" t="s">
        <v>195</v>
      </c>
      <c r="D16" s="34" t="s">
        <v>4</v>
      </c>
      <c r="E16" s="34" t="s">
        <v>10</v>
      </c>
      <c r="F16" s="40" t="s">
        <v>129</v>
      </c>
      <c r="G16" s="34" t="s">
        <v>6</v>
      </c>
      <c r="H16" s="47">
        <v>10706.32</v>
      </c>
      <c r="I16" s="47">
        <v>12419.32</v>
      </c>
      <c r="J16" s="47">
        <v>3502.83</v>
      </c>
      <c r="K16" s="95">
        <f t="shared" si="0"/>
        <v>8916.49</v>
      </c>
      <c r="L16" s="91" t="s">
        <v>192</v>
      </c>
    </row>
    <row r="17" spans="1:12" s="125" customFormat="1" ht="12" customHeight="1">
      <c r="A17" s="40" t="s">
        <v>39</v>
      </c>
      <c r="B17" s="38" t="s">
        <v>36</v>
      </c>
      <c r="C17" s="34" t="s">
        <v>212</v>
      </c>
      <c r="D17" s="34" t="s">
        <v>4</v>
      </c>
      <c r="E17" s="34" t="s">
        <v>5</v>
      </c>
      <c r="F17" s="40" t="s">
        <v>129</v>
      </c>
      <c r="G17" s="34" t="s">
        <v>6</v>
      </c>
      <c r="H17" s="47">
        <v>9602.15</v>
      </c>
      <c r="I17" s="47">
        <v>9986.23</v>
      </c>
      <c r="J17" s="47">
        <v>3420.34</v>
      </c>
      <c r="K17" s="95">
        <f t="shared" si="0"/>
        <v>6565.889999999999</v>
      </c>
      <c r="L17" s="91" t="s">
        <v>192</v>
      </c>
    </row>
    <row r="18" spans="1:12" s="125" customFormat="1" ht="12" customHeight="1">
      <c r="A18" s="40" t="s">
        <v>69</v>
      </c>
      <c r="B18" s="38" t="s">
        <v>53</v>
      </c>
      <c r="C18" s="34" t="s">
        <v>212</v>
      </c>
      <c r="D18" s="34" t="s">
        <v>4</v>
      </c>
      <c r="E18" s="34" t="s">
        <v>145</v>
      </c>
      <c r="F18" s="40" t="s">
        <v>129</v>
      </c>
      <c r="G18" s="34" t="s">
        <v>6</v>
      </c>
      <c r="H18" s="47">
        <v>9602.15</v>
      </c>
      <c r="I18" s="47">
        <v>9986.23</v>
      </c>
      <c r="J18" s="47">
        <v>2863.22</v>
      </c>
      <c r="K18" s="95">
        <f t="shared" si="0"/>
        <v>7123.01</v>
      </c>
      <c r="L18" s="91" t="s">
        <v>192</v>
      </c>
    </row>
    <row r="19" spans="1:12" s="125" customFormat="1" ht="12" customHeight="1">
      <c r="A19" s="40" t="s">
        <v>28</v>
      </c>
      <c r="B19" s="38" t="s">
        <v>29</v>
      </c>
      <c r="C19" s="34" t="s">
        <v>195</v>
      </c>
      <c r="D19" s="34" t="s">
        <v>4</v>
      </c>
      <c r="E19" s="34" t="s">
        <v>9</v>
      </c>
      <c r="F19" s="40" t="s">
        <v>129</v>
      </c>
      <c r="G19" s="34" t="s">
        <v>6</v>
      </c>
      <c r="H19" s="47">
        <v>10706.32</v>
      </c>
      <c r="I19" s="47">
        <v>12419.32</v>
      </c>
      <c r="J19" s="47">
        <v>3157.07</v>
      </c>
      <c r="K19" s="95">
        <f t="shared" si="0"/>
        <v>9262.25</v>
      </c>
      <c r="L19" s="91" t="s">
        <v>193</v>
      </c>
    </row>
    <row r="20" spans="1:12" s="125" customFormat="1" ht="12" customHeight="1">
      <c r="A20" s="40" t="s">
        <v>65</v>
      </c>
      <c r="B20" s="38" t="s">
        <v>57</v>
      </c>
      <c r="C20" s="34" t="s">
        <v>141</v>
      </c>
      <c r="D20" s="34" t="s">
        <v>4</v>
      </c>
      <c r="E20" s="34" t="s">
        <v>5</v>
      </c>
      <c r="F20" s="40" t="s">
        <v>207</v>
      </c>
      <c r="G20" s="34" t="s">
        <v>6</v>
      </c>
      <c r="H20" s="47">
        <v>9092.01</v>
      </c>
      <c r="I20" s="47">
        <v>10806.93</v>
      </c>
      <c r="J20" s="47">
        <v>2544.89</v>
      </c>
      <c r="K20" s="95">
        <f>I20-J20</f>
        <v>8262.04</v>
      </c>
      <c r="L20" s="91" t="s">
        <v>192</v>
      </c>
    </row>
    <row r="21" spans="1:12" s="125" customFormat="1" ht="12" customHeight="1">
      <c r="A21" s="40" t="s">
        <v>179</v>
      </c>
      <c r="B21" s="38" t="s">
        <v>178</v>
      </c>
      <c r="C21" s="34" t="s">
        <v>199</v>
      </c>
      <c r="D21" s="34" t="s">
        <v>4</v>
      </c>
      <c r="E21" s="34" t="s">
        <v>9</v>
      </c>
      <c r="F21" s="40" t="s">
        <v>129</v>
      </c>
      <c r="G21" s="34" t="s">
        <v>6</v>
      </c>
      <c r="H21" s="47">
        <v>7310.83</v>
      </c>
      <c r="I21" s="47">
        <v>7310.83</v>
      </c>
      <c r="J21" s="47">
        <v>1823.95</v>
      </c>
      <c r="K21" s="95">
        <f t="shared" si="0"/>
        <v>5486.88</v>
      </c>
      <c r="L21" s="91" t="s">
        <v>192</v>
      </c>
    </row>
    <row r="22" spans="1:12" s="125" customFormat="1" ht="12" customHeight="1">
      <c r="A22" s="40" t="s">
        <v>140</v>
      </c>
      <c r="B22" s="38" t="s">
        <v>52</v>
      </c>
      <c r="C22" s="34" t="s">
        <v>217</v>
      </c>
      <c r="D22" s="34" t="s">
        <v>15</v>
      </c>
      <c r="E22" s="34" t="s">
        <v>16</v>
      </c>
      <c r="F22" s="40" t="s">
        <v>82</v>
      </c>
      <c r="G22" s="34" t="s">
        <v>17</v>
      </c>
      <c r="H22" s="47">
        <v>13444.21</v>
      </c>
      <c r="I22" s="47">
        <v>16082.79</v>
      </c>
      <c r="J22" s="47">
        <v>3918.07</v>
      </c>
      <c r="K22" s="95">
        <f t="shared" si="0"/>
        <v>12164.720000000001</v>
      </c>
      <c r="L22" s="91" t="s">
        <v>193</v>
      </c>
    </row>
    <row r="23" spans="1:12" s="125" customFormat="1" ht="12" customHeight="1">
      <c r="A23" s="40" t="s">
        <v>121</v>
      </c>
      <c r="B23" s="38" t="s">
        <v>120</v>
      </c>
      <c r="C23" s="34" t="s">
        <v>196</v>
      </c>
      <c r="D23" s="34" t="s">
        <v>15</v>
      </c>
      <c r="E23" s="34" t="s">
        <v>16</v>
      </c>
      <c r="F23" s="40" t="s">
        <v>82</v>
      </c>
      <c r="G23" s="34" t="s">
        <v>17</v>
      </c>
      <c r="H23" s="47">
        <v>10814.27</v>
      </c>
      <c r="I23" s="47">
        <v>11895.7</v>
      </c>
      <c r="J23" s="47">
        <v>3137.82</v>
      </c>
      <c r="K23" s="95">
        <f t="shared" si="0"/>
        <v>8757.880000000001</v>
      </c>
      <c r="L23" s="91" t="s">
        <v>192</v>
      </c>
    </row>
    <row r="24" spans="1:12" s="125" customFormat="1" ht="12" customHeight="1">
      <c r="A24" s="40" t="s">
        <v>63</v>
      </c>
      <c r="B24" s="38" t="s">
        <v>59</v>
      </c>
      <c r="C24" s="34" t="s">
        <v>198</v>
      </c>
      <c r="D24" s="34" t="s">
        <v>12</v>
      </c>
      <c r="E24" s="34" t="s">
        <v>275</v>
      </c>
      <c r="F24" s="40" t="s">
        <v>130</v>
      </c>
      <c r="G24" s="34" t="s">
        <v>6</v>
      </c>
      <c r="H24" s="47">
        <v>4764.38</v>
      </c>
      <c r="I24" s="47">
        <v>5336.1</v>
      </c>
      <c r="J24" s="47">
        <v>1222.78</v>
      </c>
      <c r="K24" s="95">
        <f t="shared" si="0"/>
        <v>4113.320000000001</v>
      </c>
      <c r="L24" s="91" t="s">
        <v>193</v>
      </c>
    </row>
    <row r="25" spans="1:12" s="125" customFormat="1" ht="12" customHeight="1">
      <c r="A25" s="40" t="s">
        <v>26</v>
      </c>
      <c r="B25" s="38" t="s">
        <v>27</v>
      </c>
      <c r="C25" s="34" t="s">
        <v>195</v>
      </c>
      <c r="D25" s="34" t="s">
        <v>4</v>
      </c>
      <c r="E25" s="34" t="s">
        <v>146</v>
      </c>
      <c r="F25" s="40" t="s">
        <v>129</v>
      </c>
      <c r="G25" s="34" t="s">
        <v>6</v>
      </c>
      <c r="H25" s="47">
        <v>10706.32</v>
      </c>
      <c r="I25" s="47">
        <v>13424.86</v>
      </c>
      <c r="J25" s="47">
        <v>5924.04</v>
      </c>
      <c r="K25" s="95">
        <f t="shared" si="0"/>
        <v>7500.820000000001</v>
      </c>
      <c r="L25" s="91" t="s">
        <v>299</v>
      </c>
    </row>
    <row r="26" spans="1:12" s="125" customFormat="1" ht="12" customHeight="1">
      <c r="A26" s="40" t="s">
        <v>169</v>
      </c>
      <c r="B26" s="38" t="s">
        <v>60</v>
      </c>
      <c r="C26" s="34" t="s">
        <v>13</v>
      </c>
      <c r="D26" s="34" t="s">
        <v>12</v>
      </c>
      <c r="E26" s="34" t="s">
        <v>146</v>
      </c>
      <c r="F26" s="40" t="s">
        <v>130</v>
      </c>
      <c r="G26" s="34" t="s">
        <v>6</v>
      </c>
      <c r="H26" s="47">
        <v>4214.81</v>
      </c>
      <c r="I26" s="47">
        <v>4789.16</v>
      </c>
      <c r="J26" s="58">
        <v>1199.81</v>
      </c>
      <c r="K26" s="95">
        <f t="shared" si="0"/>
        <v>3589.35</v>
      </c>
      <c r="L26" s="91" t="s">
        <v>299</v>
      </c>
    </row>
    <row r="27" spans="1:12" s="125" customFormat="1" ht="12" customHeight="1">
      <c r="A27" s="40" t="s">
        <v>40</v>
      </c>
      <c r="B27" s="38" t="s">
        <v>41</v>
      </c>
      <c r="C27" s="34" t="s">
        <v>194</v>
      </c>
      <c r="D27" s="34" t="s">
        <v>12</v>
      </c>
      <c r="E27" s="34" t="s">
        <v>5</v>
      </c>
      <c r="F27" s="40" t="s">
        <v>130</v>
      </c>
      <c r="G27" s="34" t="s">
        <v>6</v>
      </c>
      <c r="H27" s="47">
        <v>4479.75</v>
      </c>
      <c r="I27" s="47">
        <v>4658.94</v>
      </c>
      <c r="J27" s="47">
        <v>1354.71</v>
      </c>
      <c r="K27" s="95">
        <f t="shared" si="0"/>
        <v>3304.2299999999996</v>
      </c>
      <c r="L27" s="91" t="s">
        <v>192</v>
      </c>
    </row>
    <row r="28" spans="1:12" s="125" customFormat="1" ht="12" customHeight="1">
      <c r="A28" s="40" t="s">
        <v>177</v>
      </c>
      <c r="B28" s="38" t="s">
        <v>172</v>
      </c>
      <c r="C28" s="34" t="s">
        <v>199</v>
      </c>
      <c r="D28" s="34" t="s">
        <v>4</v>
      </c>
      <c r="E28" s="34" t="s">
        <v>10</v>
      </c>
      <c r="F28" s="40" t="s">
        <v>129</v>
      </c>
      <c r="G28" s="34" t="s">
        <v>6</v>
      </c>
      <c r="H28" s="47">
        <v>7310.83</v>
      </c>
      <c r="I28" s="47">
        <v>7310.83</v>
      </c>
      <c r="J28" s="47">
        <v>1993.87</v>
      </c>
      <c r="K28" s="95">
        <f t="shared" si="0"/>
        <v>5316.96</v>
      </c>
      <c r="L28" s="91" t="s">
        <v>192</v>
      </c>
    </row>
    <row r="29" spans="1:12" s="125" customFormat="1" ht="12" customHeight="1">
      <c r="A29" s="40" t="s">
        <v>68</v>
      </c>
      <c r="B29" s="38" t="s">
        <v>54</v>
      </c>
      <c r="C29" s="34" t="s">
        <v>141</v>
      </c>
      <c r="D29" s="34" t="s">
        <v>4</v>
      </c>
      <c r="E29" s="34" t="s">
        <v>9</v>
      </c>
      <c r="F29" s="40" t="s">
        <v>129</v>
      </c>
      <c r="G29" s="34" t="s">
        <v>6</v>
      </c>
      <c r="H29" s="47">
        <v>9092.01</v>
      </c>
      <c r="I29" s="47">
        <v>10183.05</v>
      </c>
      <c r="J29" s="47">
        <v>2622.47</v>
      </c>
      <c r="K29" s="95">
        <f t="shared" si="0"/>
        <v>7560.58</v>
      </c>
      <c r="L29" s="91" t="s">
        <v>192</v>
      </c>
    </row>
    <row r="30" spans="1:12" s="125" customFormat="1" ht="12" customHeight="1">
      <c r="A30" s="40" t="s">
        <v>37</v>
      </c>
      <c r="B30" s="38" t="s">
        <v>38</v>
      </c>
      <c r="C30" s="34" t="s">
        <v>198</v>
      </c>
      <c r="D30" s="34" t="s">
        <v>12</v>
      </c>
      <c r="E30" s="34" t="s">
        <v>145</v>
      </c>
      <c r="F30" s="40" t="s">
        <v>130</v>
      </c>
      <c r="G30" s="34" t="s">
        <v>6</v>
      </c>
      <c r="H30" s="47">
        <v>4764.38</v>
      </c>
      <c r="I30" s="47">
        <v>5431.39</v>
      </c>
      <c r="J30" s="47">
        <v>1345.19</v>
      </c>
      <c r="K30" s="95">
        <f t="shared" si="0"/>
        <v>4086.2000000000003</v>
      </c>
      <c r="L30" s="91" t="s">
        <v>192</v>
      </c>
    </row>
    <row r="31" spans="1:12" s="125" customFormat="1" ht="12" customHeight="1">
      <c r="A31" s="40" t="s">
        <v>46</v>
      </c>
      <c r="B31" s="38" t="s">
        <v>47</v>
      </c>
      <c r="C31" s="34" t="s">
        <v>212</v>
      </c>
      <c r="D31" s="34" t="s">
        <v>4</v>
      </c>
      <c r="E31" s="34" t="s">
        <v>5</v>
      </c>
      <c r="F31" s="40" t="s">
        <v>208</v>
      </c>
      <c r="G31" s="34" t="s">
        <v>6</v>
      </c>
      <c r="H31" s="47">
        <v>9602.15</v>
      </c>
      <c r="I31" s="47">
        <v>17563.11</v>
      </c>
      <c r="J31" s="47">
        <v>10077.5</v>
      </c>
      <c r="K31" s="95">
        <f t="shared" si="0"/>
        <v>7485.610000000001</v>
      </c>
      <c r="L31" s="91" t="s">
        <v>237</v>
      </c>
    </row>
    <row r="32" spans="1:12" s="125" customFormat="1" ht="12" customHeight="1">
      <c r="A32" s="40" t="s">
        <v>34</v>
      </c>
      <c r="B32" s="38" t="s">
        <v>35</v>
      </c>
      <c r="C32" s="34" t="s">
        <v>298</v>
      </c>
      <c r="D32" s="34" t="s">
        <v>12</v>
      </c>
      <c r="E32" s="34" t="s">
        <v>145</v>
      </c>
      <c r="F32" s="40" t="s">
        <v>130</v>
      </c>
      <c r="G32" s="34" t="s">
        <v>6</v>
      </c>
      <c r="H32" s="47">
        <v>5068.56</v>
      </c>
      <c r="I32" s="47">
        <v>5778.16</v>
      </c>
      <c r="J32" s="47">
        <v>1244.13</v>
      </c>
      <c r="K32" s="95">
        <f t="shared" si="0"/>
        <v>4534.03</v>
      </c>
      <c r="L32" s="91" t="s">
        <v>192</v>
      </c>
    </row>
    <row r="33" spans="1:12" s="125" customFormat="1" ht="12" customHeight="1">
      <c r="A33" s="40" t="s">
        <v>67</v>
      </c>
      <c r="B33" s="38" t="s">
        <v>55</v>
      </c>
      <c r="C33" s="34" t="s">
        <v>141</v>
      </c>
      <c r="D33" s="34" t="s">
        <v>4</v>
      </c>
      <c r="E33" s="34" t="s">
        <v>147</v>
      </c>
      <c r="F33" s="40" t="s">
        <v>81</v>
      </c>
      <c r="G33" s="34" t="s">
        <v>18</v>
      </c>
      <c r="H33" s="47">
        <v>9092.01</v>
      </c>
      <c r="I33" s="47">
        <v>10500.45</v>
      </c>
      <c r="J33" s="47">
        <v>2277.32</v>
      </c>
      <c r="K33" s="95">
        <f t="shared" si="0"/>
        <v>8223.130000000001</v>
      </c>
      <c r="L33" s="91" t="s">
        <v>192</v>
      </c>
    </row>
    <row r="34" spans="1:12" s="125" customFormat="1" ht="12" customHeight="1">
      <c r="A34" s="40" t="s">
        <v>42</v>
      </c>
      <c r="B34" s="38" t="s">
        <v>43</v>
      </c>
      <c r="C34" s="34" t="s">
        <v>194</v>
      </c>
      <c r="D34" s="34" t="s">
        <v>12</v>
      </c>
      <c r="E34" s="34" t="s">
        <v>10</v>
      </c>
      <c r="F34" s="40" t="s">
        <v>130</v>
      </c>
      <c r="G34" s="34" t="s">
        <v>6</v>
      </c>
      <c r="H34" s="47">
        <v>4479.75</v>
      </c>
      <c r="I34" s="47">
        <v>6990.7</v>
      </c>
      <c r="J34" s="47">
        <v>4617.68</v>
      </c>
      <c r="K34" s="95">
        <f t="shared" si="0"/>
        <v>2373.0199999999995</v>
      </c>
      <c r="L34" s="91" t="s">
        <v>237</v>
      </c>
    </row>
    <row r="35" spans="1:12" s="125" customFormat="1" ht="12" customHeight="1">
      <c r="A35" s="40" t="s">
        <v>66</v>
      </c>
      <c r="B35" s="38" t="s">
        <v>56</v>
      </c>
      <c r="C35" s="34" t="s">
        <v>141</v>
      </c>
      <c r="D35" s="34" t="s">
        <v>4</v>
      </c>
      <c r="E35" s="34" t="s">
        <v>147</v>
      </c>
      <c r="F35" s="40" t="s">
        <v>81</v>
      </c>
      <c r="G35" s="34" t="s">
        <v>18</v>
      </c>
      <c r="H35" s="47">
        <v>9092.01</v>
      </c>
      <c r="I35" s="47">
        <v>9273.85</v>
      </c>
      <c r="J35" s="47">
        <v>2486.7</v>
      </c>
      <c r="K35" s="95">
        <f t="shared" si="0"/>
        <v>6787.150000000001</v>
      </c>
      <c r="L35" s="91" t="s">
        <v>193</v>
      </c>
    </row>
    <row r="36" spans="1:12" s="126" customFormat="1" ht="12" customHeight="1">
      <c r="A36" s="41" t="s">
        <v>272</v>
      </c>
      <c r="B36" s="39" t="s">
        <v>271</v>
      </c>
      <c r="C36" s="35"/>
      <c r="D36" s="35" t="s">
        <v>230</v>
      </c>
      <c r="E36" s="35" t="s">
        <v>146</v>
      </c>
      <c r="F36" s="41" t="s">
        <v>303</v>
      </c>
      <c r="G36" s="35" t="s">
        <v>18</v>
      </c>
      <c r="H36" s="51">
        <v>850</v>
      </c>
      <c r="I36" s="52">
        <v>1030</v>
      </c>
      <c r="J36" s="52">
        <v>0</v>
      </c>
      <c r="K36" s="52">
        <f t="shared" si="0"/>
        <v>1030</v>
      </c>
      <c r="L36" s="132" t="s">
        <v>238</v>
      </c>
    </row>
    <row r="37" spans="1:12" s="126" customFormat="1" ht="12" customHeight="1">
      <c r="A37" s="41" t="s">
        <v>233</v>
      </c>
      <c r="B37" s="39" t="s">
        <v>232</v>
      </c>
      <c r="C37" s="35"/>
      <c r="D37" s="35" t="s">
        <v>234</v>
      </c>
      <c r="E37" s="35" t="s">
        <v>5</v>
      </c>
      <c r="F37" s="41" t="s">
        <v>303</v>
      </c>
      <c r="G37" s="35" t="s">
        <v>17</v>
      </c>
      <c r="H37" s="51">
        <v>1000</v>
      </c>
      <c r="I37" s="51">
        <v>1180</v>
      </c>
      <c r="J37" s="53">
        <v>0</v>
      </c>
      <c r="K37" s="52">
        <f t="shared" si="0"/>
        <v>1180</v>
      </c>
      <c r="L37" s="132" t="s">
        <v>238</v>
      </c>
    </row>
    <row r="38" spans="1:12" s="126" customFormat="1" ht="12" customHeight="1">
      <c r="A38" s="41" t="s">
        <v>229</v>
      </c>
      <c r="B38" s="39" t="s">
        <v>228</v>
      </c>
      <c r="C38" s="35"/>
      <c r="D38" s="35" t="s">
        <v>230</v>
      </c>
      <c r="E38" s="35" t="s">
        <v>9</v>
      </c>
      <c r="F38" s="41" t="s">
        <v>303</v>
      </c>
      <c r="G38" s="35" t="s">
        <v>17</v>
      </c>
      <c r="H38" s="51">
        <v>1000</v>
      </c>
      <c r="I38" s="51">
        <v>1180</v>
      </c>
      <c r="J38" s="53">
        <v>0</v>
      </c>
      <c r="K38" s="52">
        <f t="shared" si="0"/>
        <v>1180</v>
      </c>
      <c r="L38" s="132" t="s">
        <v>238</v>
      </c>
    </row>
    <row r="39" spans="1:12" s="126" customFormat="1" ht="12" customHeight="1">
      <c r="A39" s="41" t="s">
        <v>240</v>
      </c>
      <c r="B39" s="39" t="s">
        <v>239</v>
      </c>
      <c r="C39" s="35"/>
      <c r="D39" s="35" t="s">
        <v>230</v>
      </c>
      <c r="E39" s="35" t="s">
        <v>146</v>
      </c>
      <c r="F39" s="41" t="s">
        <v>303</v>
      </c>
      <c r="G39" s="35" t="s">
        <v>18</v>
      </c>
      <c r="H39" s="51">
        <v>850</v>
      </c>
      <c r="I39" s="51">
        <v>1030</v>
      </c>
      <c r="J39" s="53">
        <v>0</v>
      </c>
      <c r="K39" s="52">
        <f t="shared" si="0"/>
        <v>1030</v>
      </c>
      <c r="L39" s="132" t="s">
        <v>238</v>
      </c>
    </row>
    <row r="40" spans="1:12" s="127" customFormat="1" ht="12" customHeight="1">
      <c r="A40" s="42" t="s">
        <v>123</v>
      </c>
      <c r="B40" s="31" t="s">
        <v>253</v>
      </c>
      <c r="C40" s="36"/>
      <c r="D40" s="36" t="s">
        <v>77</v>
      </c>
      <c r="E40" s="36" t="s">
        <v>247</v>
      </c>
      <c r="F40" s="42" t="s">
        <v>254</v>
      </c>
      <c r="G40" s="36" t="s">
        <v>6</v>
      </c>
      <c r="H40" s="54">
        <v>6525.15</v>
      </c>
      <c r="I40" s="54">
        <v>6525.15</v>
      </c>
      <c r="J40" s="54">
        <v>0</v>
      </c>
      <c r="K40" s="54">
        <f t="shared" si="0"/>
        <v>6525.15</v>
      </c>
      <c r="L40" s="133" t="s">
        <v>283</v>
      </c>
    </row>
    <row r="41" spans="1:12" s="127" customFormat="1" ht="12" customHeight="1">
      <c r="A41" s="42" t="s">
        <v>250</v>
      </c>
      <c r="B41" s="31" t="s">
        <v>249</v>
      </c>
      <c r="C41" s="36"/>
      <c r="D41" s="36" t="s">
        <v>77</v>
      </c>
      <c r="E41" s="36" t="s">
        <v>247</v>
      </c>
      <c r="F41" s="42" t="s">
        <v>124</v>
      </c>
      <c r="G41" s="36" t="s">
        <v>6</v>
      </c>
      <c r="H41" s="54">
        <v>5900</v>
      </c>
      <c r="I41" s="54">
        <v>5900</v>
      </c>
      <c r="J41" s="54">
        <v>0</v>
      </c>
      <c r="K41" s="54">
        <f t="shared" si="0"/>
        <v>5900</v>
      </c>
      <c r="L41" s="133" t="s">
        <v>248</v>
      </c>
    </row>
    <row r="42" spans="1:12" s="127" customFormat="1" ht="12" customHeight="1">
      <c r="A42" s="42" t="s">
        <v>258</v>
      </c>
      <c r="B42" s="31" t="s">
        <v>257</v>
      </c>
      <c r="C42" s="36"/>
      <c r="D42" s="36" t="s">
        <v>77</v>
      </c>
      <c r="E42" s="36" t="s">
        <v>247</v>
      </c>
      <c r="F42" s="42" t="s">
        <v>124</v>
      </c>
      <c r="G42" s="36" t="s">
        <v>6</v>
      </c>
      <c r="H42" s="54">
        <v>5900</v>
      </c>
      <c r="I42" s="54">
        <v>5900</v>
      </c>
      <c r="J42" s="54">
        <v>0</v>
      </c>
      <c r="K42" s="54">
        <f t="shared" si="0"/>
        <v>5900</v>
      </c>
      <c r="L42" s="133" t="s">
        <v>248</v>
      </c>
    </row>
    <row r="43" spans="1:12" s="127" customFormat="1" ht="12" customHeight="1">
      <c r="A43" s="42" t="s">
        <v>292</v>
      </c>
      <c r="B43" s="31" t="s">
        <v>291</v>
      </c>
      <c r="C43" s="36"/>
      <c r="D43" s="36" t="s">
        <v>77</v>
      </c>
      <c r="E43" s="36" t="s">
        <v>293</v>
      </c>
      <c r="F43" s="42" t="s">
        <v>124</v>
      </c>
      <c r="G43" s="36" t="s">
        <v>6</v>
      </c>
      <c r="H43" s="54">
        <v>5500</v>
      </c>
      <c r="I43" s="54">
        <v>5500</v>
      </c>
      <c r="J43" s="54">
        <v>0</v>
      </c>
      <c r="K43" s="54">
        <f t="shared" si="0"/>
        <v>5500</v>
      </c>
      <c r="L43" s="133" t="s">
        <v>282</v>
      </c>
    </row>
    <row r="44" spans="1:12" s="127" customFormat="1" ht="12" customHeight="1">
      <c r="A44" s="42" t="s">
        <v>295</v>
      </c>
      <c r="B44" s="31" t="s">
        <v>294</v>
      </c>
      <c r="C44" s="36"/>
      <c r="D44" s="36" t="s">
        <v>77</v>
      </c>
      <c r="E44" s="36" t="s">
        <v>247</v>
      </c>
      <c r="F44" s="42" t="s">
        <v>124</v>
      </c>
      <c r="G44" s="36" t="s">
        <v>6</v>
      </c>
      <c r="H44" s="54">
        <v>5900</v>
      </c>
      <c r="I44" s="54">
        <v>5900</v>
      </c>
      <c r="J44" s="54">
        <v>0</v>
      </c>
      <c r="K44" s="54">
        <f t="shared" si="0"/>
        <v>5900</v>
      </c>
      <c r="L44" s="133" t="s">
        <v>248</v>
      </c>
    </row>
    <row r="45" spans="1:12" s="127" customFormat="1" ht="12" customHeight="1">
      <c r="A45" s="42" t="s">
        <v>74</v>
      </c>
      <c r="B45" s="31" t="s">
        <v>71</v>
      </c>
      <c r="C45" s="36"/>
      <c r="D45" s="36" t="s">
        <v>77</v>
      </c>
      <c r="E45" s="36" t="s">
        <v>146</v>
      </c>
      <c r="F45" s="42" t="s">
        <v>124</v>
      </c>
      <c r="G45" s="36" t="s">
        <v>6</v>
      </c>
      <c r="H45" s="54">
        <v>3750</v>
      </c>
      <c r="I45" s="54">
        <v>3750</v>
      </c>
      <c r="J45" s="54">
        <v>0</v>
      </c>
      <c r="K45" s="54">
        <f t="shared" si="0"/>
        <v>3750</v>
      </c>
      <c r="L45" s="133" t="s">
        <v>282</v>
      </c>
    </row>
    <row r="46" spans="1:12" s="127" customFormat="1" ht="12" customHeight="1">
      <c r="A46" s="42" t="s">
        <v>268</v>
      </c>
      <c r="B46" s="31" t="s">
        <v>267</v>
      </c>
      <c r="C46" s="36"/>
      <c r="D46" s="36" t="s">
        <v>77</v>
      </c>
      <c r="E46" s="36" t="s">
        <v>247</v>
      </c>
      <c r="F46" s="42" t="s">
        <v>269</v>
      </c>
      <c r="G46" s="36" t="s">
        <v>6</v>
      </c>
      <c r="H46" s="54">
        <v>6500</v>
      </c>
      <c r="I46" s="54">
        <v>6500</v>
      </c>
      <c r="J46" s="54">
        <v>0</v>
      </c>
      <c r="K46" s="54">
        <f t="shared" si="0"/>
        <v>6500</v>
      </c>
      <c r="L46" s="133" t="s">
        <v>248</v>
      </c>
    </row>
    <row r="47" spans="1:12" s="127" customFormat="1" ht="12" customHeight="1">
      <c r="A47" s="42" t="s">
        <v>262</v>
      </c>
      <c r="B47" s="31" t="s">
        <v>261</v>
      </c>
      <c r="C47" s="36"/>
      <c r="D47" s="36" t="s">
        <v>77</v>
      </c>
      <c r="E47" s="36" t="s">
        <v>247</v>
      </c>
      <c r="F47" s="42" t="s">
        <v>124</v>
      </c>
      <c r="G47" s="36" t="s">
        <v>6</v>
      </c>
      <c r="H47" s="54">
        <v>5900</v>
      </c>
      <c r="I47" s="54">
        <v>5900</v>
      </c>
      <c r="J47" s="54">
        <v>0</v>
      </c>
      <c r="K47" s="54">
        <f t="shared" si="0"/>
        <v>5900</v>
      </c>
      <c r="L47" s="133" t="s">
        <v>248</v>
      </c>
    </row>
    <row r="48" spans="1:12" s="127" customFormat="1" ht="12" customHeight="1">
      <c r="A48" s="42" t="s">
        <v>264</v>
      </c>
      <c r="B48" s="31" t="s">
        <v>263</v>
      </c>
      <c r="C48" s="36"/>
      <c r="D48" s="36" t="s">
        <v>77</v>
      </c>
      <c r="E48" s="36" t="s">
        <v>247</v>
      </c>
      <c r="F48" s="42" t="s">
        <v>124</v>
      </c>
      <c r="G48" s="36" t="s">
        <v>6</v>
      </c>
      <c r="H48" s="54">
        <v>5900</v>
      </c>
      <c r="I48" s="54">
        <v>5900</v>
      </c>
      <c r="J48" s="54">
        <v>0</v>
      </c>
      <c r="K48" s="54">
        <f t="shared" si="0"/>
        <v>5900</v>
      </c>
      <c r="L48" s="133" t="s">
        <v>248</v>
      </c>
    </row>
    <row r="49" spans="1:12" s="127" customFormat="1" ht="12" customHeight="1">
      <c r="A49" s="42" t="s">
        <v>75</v>
      </c>
      <c r="B49" s="31" t="s">
        <v>72</v>
      </c>
      <c r="C49" s="36"/>
      <c r="D49" s="36" t="s">
        <v>77</v>
      </c>
      <c r="E49" s="36" t="s">
        <v>275</v>
      </c>
      <c r="F49" s="42" t="s">
        <v>124</v>
      </c>
      <c r="G49" s="36" t="s">
        <v>6</v>
      </c>
      <c r="H49" s="54">
        <v>3750</v>
      </c>
      <c r="I49" s="54">
        <v>3750</v>
      </c>
      <c r="J49" s="54">
        <v>0</v>
      </c>
      <c r="K49" s="54">
        <f t="shared" si="0"/>
        <v>3750</v>
      </c>
      <c r="L49" s="133" t="s">
        <v>78</v>
      </c>
    </row>
    <row r="50" spans="1:12" s="127" customFormat="1" ht="12" customHeight="1">
      <c r="A50" s="42" t="s">
        <v>297</v>
      </c>
      <c r="B50" s="31" t="s">
        <v>296</v>
      </c>
      <c r="C50" s="36"/>
      <c r="D50" s="36" t="s">
        <v>77</v>
      </c>
      <c r="E50" s="36" t="s">
        <v>247</v>
      </c>
      <c r="F50" s="42" t="s">
        <v>254</v>
      </c>
      <c r="G50" s="36" t="s">
        <v>6</v>
      </c>
      <c r="H50" s="54">
        <v>1226</v>
      </c>
      <c r="I50" s="54">
        <v>1226</v>
      </c>
      <c r="J50" s="54">
        <v>0</v>
      </c>
      <c r="K50" s="54">
        <f t="shared" si="0"/>
        <v>1226</v>
      </c>
      <c r="L50" s="133" t="s">
        <v>248</v>
      </c>
    </row>
    <row r="51" spans="1:12" s="127" customFormat="1" ht="12" customHeight="1">
      <c r="A51" s="42" t="s">
        <v>266</v>
      </c>
      <c r="B51" s="31" t="s">
        <v>265</v>
      </c>
      <c r="C51" s="36"/>
      <c r="D51" s="36" t="s">
        <v>77</v>
      </c>
      <c r="E51" s="36" t="s">
        <v>247</v>
      </c>
      <c r="F51" s="42" t="s">
        <v>124</v>
      </c>
      <c r="G51" s="36" t="s">
        <v>6</v>
      </c>
      <c r="H51" s="54">
        <v>5900</v>
      </c>
      <c r="I51" s="54">
        <v>5900</v>
      </c>
      <c r="J51" s="54">
        <v>0</v>
      </c>
      <c r="K51" s="54">
        <f t="shared" si="0"/>
        <v>5900</v>
      </c>
      <c r="L51" s="133" t="s">
        <v>248</v>
      </c>
    </row>
    <row r="52" spans="1:12" s="127" customFormat="1" ht="12" customHeight="1">
      <c r="A52" s="42" t="s">
        <v>260</v>
      </c>
      <c r="B52" s="31" t="s">
        <v>259</v>
      </c>
      <c r="C52" s="36"/>
      <c r="D52" s="36" t="s">
        <v>77</v>
      </c>
      <c r="E52" s="36" t="s">
        <v>247</v>
      </c>
      <c r="F52" s="42" t="s">
        <v>124</v>
      </c>
      <c r="G52" s="36" t="s">
        <v>6</v>
      </c>
      <c r="H52" s="54">
        <v>5900</v>
      </c>
      <c r="I52" s="54">
        <v>5900</v>
      </c>
      <c r="J52" s="54">
        <v>0</v>
      </c>
      <c r="K52" s="54">
        <f t="shared" si="0"/>
        <v>5900</v>
      </c>
      <c r="L52" s="133" t="s">
        <v>248</v>
      </c>
    </row>
    <row r="53" spans="1:12" s="127" customFormat="1" ht="12" customHeight="1">
      <c r="A53" s="42" t="s">
        <v>246</v>
      </c>
      <c r="B53" s="31" t="s">
        <v>245</v>
      </c>
      <c r="C53" s="36"/>
      <c r="D53" s="36" t="s">
        <v>77</v>
      </c>
      <c r="E53" s="36" t="s">
        <v>247</v>
      </c>
      <c r="F53" s="42" t="s">
        <v>124</v>
      </c>
      <c r="G53" s="36" t="s">
        <v>6</v>
      </c>
      <c r="H53" s="54">
        <v>5900</v>
      </c>
      <c r="I53" s="54">
        <v>5900</v>
      </c>
      <c r="J53" s="54">
        <v>0</v>
      </c>
      <c r="K53" s="54">
        <f t="shared" si="0"/>
        <v>5900</v>
      </c>
      <c r="L53" s="133" t="s">
        <v>248</v>
      </c>
    </row>
    <row r="54" spans="1:12" s="127" customFormat="1" ht="12" customHeight="1">
      <c r="A54" s="42" t="s">
        <v>256</v>
      </c>
      <c r="B54" s="31" t="s">
        <v>255</v>
      </c>
      <c r="C54" s="36"/>
      <c r="D54" s="36" t="s">
        <v>77</v>
      </c>
      <c r="E54" s="36" t="s">
        <v>247</v>
      </c>
      <c r="F54" s="42" t="s">
        <v>124</v>
      </c>
      <c r="G54" s="36" t="s">
        <v>6</v>
      </c>
      <c r="H54" s="54">
        <v>5900</v>
      </c>
      <c r="I54" s="54">
        <v>5900</v>
      </c>
      <c r="J54" s="54">
        <v>0</v>
      </c>
      <c r="K54" s="54">
        <f t="shared" si="0"/>
        <v>5900</v>
      </c>
      <c r="L54" s="133" t="s">
        <v>248</v>
      </c>
    </row>
    <row r="55" spans="1:12" s="127" customFormat="1" ht="12" customHeight="1">
      <c r="A55" s="42" t="s">
        <v>76</v>
      </c>
      <c r="B55" s="31" t="s">
        <v>251</v>
      </c>
      <c r="C55" s="36"/>
      <c r="D55" s="36" t="s">
        <v>77</v>
      </c>
      <c r="E55" s="36" t="s">
        <v>247</v>
      </c>
      <c r="F55" s="42" t="s">
        <v>124</v>
      </c>
      <c r="G55" s="36" t="s">
        <v>6</v>
      </c>
      <c r="H55" s="54">
        <v>5900</v>
      </c>
      <c r="I55" s="54">
        <v>5900</v>
      </c>
      <c r="J55" s="54">
        <v>0</v>
      </c>
      <c r="K55" s="54">
        <f t="shared" si="0"/>
        <v>5900</v>
      </c>
      <c r="L55" s="133" t="s">
        <v>248</v>
      </c>
    </row>
    <row r="56" spans="1:12" s="140" customFormat="1" ht="12" customHeight="1">
      <c r="A56" s="141"/>
      <c r="F56" s="141"/>
      <c r="G56" s="140" t="s">
        <v>165</v>
      </c>
      <c r="H56" s="142">
        <f>SUM(H2:H55)</f>
        <v>432012.71</v>
      </c>
      <c r="I56" s="142">
        <f>SUM(I2:I55)</f>
        <v>484613.99</v>
      </c>
      <c r="J56" s="142">
        <f>SUM(J2:J55)</f>
        <v>111794.83000000003</v>
      </c>
      <c r="K56" s="142">
        <f>SUM(K2:K55)</f>
        <v>372819.1600000001</v>
      </c>
      <c r="L56" s="216"/>
    </row>
  </sheetData>
  <sheetProtection/>
  <autoFilter ref="A1:L56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29.7109375" style="128" bestFit="1" customWidth="1"/>
    <col min="2" max="2" width="8.00390625" style="43" customWidth="1"/>
    <col min="3" max="5" width="9.140625" style="43" customWidth="1"/>
    <col min="6" max="6" width="30.140625" style="128" bestFit="1" customWidth="1"/>
    <col min="7" max="7" width="10.28125" style="43" customWidth="1"/>
    <col min="8" max="12" width="9.7109375" style="43" customWidth="1"/>
    <col min="13" max="13" width="29.140625" style="64" bestFit="1" customWidth="1"/>
  </cols>
  <sheetData>
    <row r="1" spans="1:13" ht="22.5">
      <c r="A1" s="213" t="s">
        <v>309</v>
      </c>
      <c r="B1" s="144" t="s">
        <v>136</v>
      </c>
      <c r="C1" s="57" t="s">
        <v>131</v>
      </c>
      <c r="D1" s="145" t="s">
        <v>132</v>
      </c>
      <c r="E1" s="145" t="s">
        <v>133</v>
      </c>
      <c r="F1" s="145" t="s">
        <v>134</v>
      </c>
      <c r="G1" s="57" t="s">
        <v>135</v>
      </c>
      <c r="H1" s="146" t="s">
        <v>126</v>
      </c>
      <c r="I1" s="146" t="s">
        <v>138</v>
      </c>
      <c r="J1" s="146" t="s">
        <v>127</v>
      </c>
      <c r="K1" s="146" t="s">
        <v>128</v>
      </c>
      <c r="L1" s="146" t="s">
        <v>329</v>
      </c>
      <c r="M1" s="160" t="s">
        <v>137</v>
      </c>
    </row>
    <row r="2" spans="1:13" ht="15">
      <c r="A2" s="55" t="s">
        <v>19</v>
      </c>
      <c r="B2" s="30" t="s">
        <v>20</v>
      </c>
      <c r="C2" s="32" t="s">
        <v>2</v>
      </c>
      <c r="D2" s="32" t="s">
        <v>0</v>
      </c>
      <c r="E2" s="32" t="s">
        <v>142</v>
      </c>
      <c r="F2" s="55" t="s">
        <v>1</v>
      </c>
      <c r="G2" s="32"/>
      <c r="H2" s="44">
        <v>31800.56</v>
      </c>
      <c r="I2" s="44">
        <v>49455.48</v>
      </c>
      <c r="J2" s="44">
        <v>12823.31</v>
      </c>
      <c r="K2" s="44">
        <f>I2-J2</f>
        <v>36632.170000000006</v>
      </c>
      <c r="L2" s="44"/>
      <c r="M2" s="59" t="s">
        <v>326</v>
      </c>
    </row>
    <row r="3" spans="1:13" ht="15">
      <c r="A3" s="55" t="s">
        <v>21</v>
      </c>
      <c r="B3" s="30" t="s">
        <v>22</v>
      </c>
      <c r="C3" s="32" t="s">
        <v>3</v>
      </c>
      <c r="D3" s="32" t="s">
        <v>0</v>
      </c>
      <c r="E3" s="32" t="s">
        <v>142</v>
      </c>
      <c r="F3" s="55" t="s">
        <v>89</v>
      </c>
      <c r="G3" s="32"/>
      <c r="H3" s="44">
        <v>29906.01</v>
      </c>
      <c r="I3" s="44">
        <v>48275.1</v>
      </c>
      <c r="J3" s="44">
        <v>12436.83</v>
      </c>
      <c r="K3" s="44">
        <f>I3-J3</f>
        <v>35838.27</v>
      </c>
      <c r="L3" s="44"/>
      <c r="M3" s="59" t="s">
        <v>327</v>
      </c>
    </row>
    <row r="4" spans="1:13" ht="15">
      <c r="A4" s="55" t="s">
        <v>88</v>
      </c>
      <c r="B4" s="30" t="s">
        <v>87</v>
      </c>
      <c r="C4" s="32" t="s">
        <v>3</v>
      </c>
      <c r="D4" s="32" t="s">
        <v>0</v>
      </c>
      <c r="E4" s="32" t="s">
        <v>142</v>
      </c>
      <c r="F4" s="55" t="s">
        <v>86</v>
      </c>
      <c r="G4" s="32"/>
      <c r="H4" s="44">
        <v>29906.01</v>
      </c>
      <c r="I4" s="44">
        <f>44859.01+890.88+2672.64</f>
        <v>48422.53</v>
      </c>
      <c r="J4" s="44">
        <v>12299.96</v>
      </c>
      <c r="K4" s="44">
        <f>I4-J4</f>
        <v>36122.57</v>
      </c>
      <c r="L4" s="44"/>
      <c r="M4" s="59" t="s">
        <v>328</v>
      </c>
    </row>
    <row r="5" spans="1:13" ht="15">
      <c r="A5" s="123" t="s">
        <v>91</v>
      </c>
      <c r="B5" s="37" t="s">
        <v>90</v>
      </c>
      <c r="C5" s="33" t="s">
        <v>164</v>
      </c>
      <c r="D5" s="33" t="s">
        <v>0</v>
      </c>
      <c r="E5" s="33" t="s">
        <v>276</v>
      </c>
      <c r="F5" s="56" t="s">
        <v>93</v>
      </c>
      <c r="G5" s="33"/>
      <c r="H5" s="45">
        <v>12783.83</v>
      </c>
      <c r="I5" s="222">
        <v>19175.74</v>
      </c>
      <c r="J5" s="222">
        <v>4403.97</v>
      </c>
      <c r="K5" s="45">
        <f>I5-J5</f>
        <v>14771.77</v>
      </c>
      <c r="L5" s="45"/>
      <c r="M5" s="60" t="s">
        <v>288</v>
      </c>
    </row>
    <row r="6" spans="1:13" ht="15">
      <c r="A6" s="123" t="s">
        <v>23</v>
      </c>
      <c r="B6" s="37" t="s">
        <v>92</v>
      </c>
      <c r="C6" s="33" t="s">
        <v>164</v>
      </c>
      <c r="D6" s="33" t="s">
        <v>0</v>
      </c>
      <c r="E6" s="33" t="s">
        <v>277</v>
      </c>
      <c r="F6" s="56" t="s">
        <v>163</v>
      </c>
      <c r="G6" s="33"/>
      <c r="H6" s="45">
        <f>4732.95+0.01</f>
        <v>4732.96</v>
      </c>
      <c r="I6" s="222">
        <v>10165.43</v>
      </c>
      <c r="J6" s="223">
        <v>1092.72</v>
      </c>
      <c r="K6" s="45">
        <f aca="true" t="shared" si="0" ref="K6:K59">I6-J6</f>
        <v>9072.710000000001</v>
      </c>
      <c r="L6" s="45"/>
      <c r="M6" s="60" t="s">
        <v>315</v>
      </c>
    </row>
    <row r="7" spans="1:13" ht="15">
      <c r="A7" s="40" t="s">
        <v>176</v>
      </c>
      <c r="B7" s="38" t="s">
        <v>175</v>
      </c>
      <c r="C7" s="34" t="s">
        <v>199</v>
      </c>
      <c r="D7" s="34" t="s">
        <v>4</v>
      </c>
      <c r="E7" s="34" t="s">
        <v>274</v>
      </c>
      <c r="F7" s="40" t="s">
        <v>129</v>
      </c>
      <c r="G7" s="34" t="s">
        <v>6</v>
      </c>
      <c r="H7" s="219">
        <v>7310.83</v>
      </c>
      <c r="I7" s="220">
        <v>7551.92</v>
      </c>
      <c r="J7" s="219">
        <v>1814.8</v>
      </c>
      <c r="K7" s="95">
        <f t="shared" si="0"/>
        <v>5737.12</v>
      </c>
      <c r="L7" s="95"/>
      <c r="M7" s="61" t="s">
        <v>192</v>
      </c>
    </row>
    <row r="8" spans="1:13" ht="15">
      <c r="A8" s="40" t="s">
        <v>168</v>
      </c>
      <c r="B8" s="38" t="s">
        <v>167</v>
      </c>
      <c r="C8" s="34" t="s">
        <v>199</v>
      </c>
      <c r="D8" s="34" t="s">
        <v>4</v>
      </c>
      <c r="E8" s="34" t="s">
        <v>274</v>
      </c>
      <c r="F8" s="40" t="s">
        <v>129</v>
      </c>
      <c r="G8" s="34" t="s">
        <v>6</v>
      </c>
      <c r="H8" s="219">
        <v>7310.83</v>
      </c>
      <c r="I8" s="220">
        <v>7310.83</v>
      </c>
      <c r="J8" s="219">
        <v>1787.39</v>
      </c>
      <c r="K8" s="95">
        <f t="shared" si="0"/>
        <v>5523.44</v>
      </c>
      <c r="L8" s="95"/>
      <c r="M8" s="61" t="s">
        <v>192</v>
      </c>
    </row>
    <row r="9" spans="1:13" ht="15">
      <c r="A9" s="40" t="s">
        <v>62</v>
      </c>
      <c r="B9" s="38" t="s">
        <v>61</v>
      </c>
      <c r="C9" s="34" t="s">
        <v>141</v>
      </c>
      <c r="D9" s="34" t="s">
        <v>4</v>
      </c>
      <c r="E9" s="34" t="s">
        <v>144</v>
      </c>
      <c r="F9" s="40" t="s">
        <v>129</v>
      </c>
      <c r="G9" s="34" t="s">
        <v>6</v>
      </c>
      <c r="H9" s="219">
        <v>9092.01</v>
      </c>
      <c r="I9" s="220">
        <v>9273.85</v>
      </c>
      <c r="J9" s="219">
        <v>2980.03</v>
      </c>
      <c r="K9" s="95">
        <f t="shared" si="0"/>
        <v>6293.82</v>
      </c>
      <c r="L9" s="95"/>
      <c r="M9" s="61" t="s">
        <v>192</v>
      </c>
    </row>
    <row r="10" spans="1:13" ht="15">
      <c r="A10" s="40" t="s">
        <v>44</v>
      </c>
      <c r="B10" s="38" t="s">
        <v>45</v>
      </c>
      <c r="C10" s="34" t="s">
        <v>197</v>
      </c>
      <c r="D10" s="34" t="s">
        <v>12</v>
      </c>
      <c r="E10" s="34" t="s">
        <v>8</v>
      </c>
      <c r="F10" s="40" t="s">
        <v>130</v>
      </c>
      <c r="G10" s="34" t="s">
        <v>6</v>
      </c>
      <c r="H10" s="219">
        <v>6089.11</v>
      </c>
      <c r="I10" s="220">
        <v>9540.59</v>
      </c>
      <c r="J10" s="219">
        <v>5952.27</v>
      </c>
      <c r="K10" s="95">
        <f t="shared" si="0"/>
        <v>3588.3199999999997</v>
      </c>
      <c r="L10" s="95"/>
      <c r="M10" s="61" t="s">
        <v>319</v>
      </c>
    </row>
    <row r="11" spans="1:13" ht="15">
      <c r="A11" s="40" t="s">
        <v>24</v>
      </c>
      <c r="B11" s="38" t="s">
        <v>25</v>
      </c>
      <c r="C11" s="34" t="s">
        <v>7</v>
      </c>
      <c r="D11" s="34" t="s">
        <v>4</v>
      </c>
      <c r="E11" s="34" t="s">
        <v>144</v>
      </c>
      <c r="F11" s="40" t="s">
        <v>129</v>
      </c>
      <c r="G11" s="34" t="s">
        <v>6</v>
      </c>
      <c r="H11" s="219">
        <v>13311.71</v>
      </c>
      <c r="I11" s="220">
        <v>14376.64</v>
      </c>
      <c r="J11" s="219">
        <v>10185.95</v>
      </c>
      <c r="K11" s="95">
        <f t="shared" si="0"/>
        <v>4190.689999999999</v>
      </c>
      <c r="L11" s="95"/>
      <c r="M11" s="61" t="s">
        <v>193</v>
      </c>
    </row>
    <row r="12" spans="1:13" ht="15">
      <c r="A12" s="40" t="s">
        <v>171</v>
      </c>
      <c r="B12" s="38" t="s">
        <v>170</v>
      </c>
      <c r="C12" s="34" t="s">
        <v>199</v>
      </c>
      <c r="D12" s="34" t="s">
        <v>4</v>
      </c>
      <c r="E12" s="34" t="s">
        <v>275</v>
      </c>
      <c r="F12" s="40" t="s">
        <v>129</v>
      </c>
      <c r="G12" s="34" t="s">
        <v>6</v>
      </c>
      <c r="H12" s="219">
        <v>7310.83</v>
      </c>
      <c r="I12" s="220">
        <v>7551.92</v>
      </c>
      <c r="J12" s="219">
        <v>1759.45</v>
      </c>
      <c r="K12" s="95">
        <f t="shared" si="0"/>
        <v>5792.47</v>
      </c>
      <c r="L12" s="95"/>
      <c r="M12" s="61" t="s">
        <v>192</v>
      </c>
    </row>
    <row r="13" spans="1:13" ht="15">
      <c r="A13" s="40" t="s">
        <v>64</v>
      </c>
      <c r="B13" s="38" t="s">
        <v>58</v>
      </c>
      <c r="C13" s="34" t="s">
        <v>194</v>
      </c>
      <c r="D13" s="34" t="s">
        <v>12</v>
      </c>
      <c r="E13" s="34" t="s">
        <v>274</v>
      </c>
      <c r="F13" s="40" t="s">
        <v>130</v>
      </c>
      <c r="G13" s="34" t="s">
        <v>6</v>
      </c>
      <c r="H13" s="219">
        <v>4479.75</v>
      </c>
      <c r="I13" s="220">
        <v>7888.21</v>
      </c>
      <c r="J13" s="219">
        <v>3992.73</v>
      </c>
      <c r="K13" s="95">
        <f t="shared" si="0"/>
        <v>3895.48</v>
      </c>
      <c r="L13" s="95"/>
      <c r="M13" s="61" t="s">
        <v>319</v>
      </c>
    </row>
    <row r="14" spans="1:13" ht="15">
      <c r="A14" s="40" t="s">
        <v>48</v>
      </c>
      <c r="B14" s="38" t="s">
        <v>49</v>
      </c>
      <c r="C14" s="34" t="s">
        <v>212</v>
      </c>
      <c r="D14" s="34" t="s">
        <v>4</v>
      </c>
      <c r="E14" s="34" t="s">
        <v>83</v>
      </c>
      <c r="F14" s="40" t="s">
        <v>129</v>
      </c>
      <c r="G14" s="34" t="s">
        <v>6</v>
      </c>
      <c r="H14" s="219">
        <v>9602.15</v>
      </c>
      <c r="I14" s="220">
        <v>11898.65</v>
      </c>
      <c r="J14" s="219">
        <v>2694.37</v>
      </c>
      <c r="K14" s="95">
        <f t="shared" si="0"/>
        <v>9204.279999999999</v>
      </c>
      <c r="L14" s="95"/>
      <c r="M14" s="61" t="s">
        <v>192</v>
      </c>
    </row>
    <row r="15" spans="1:13" ht="15">
      <c r="A15" s="40" t="s">
        <v>50</v>
      </c>
      <c r="B15" s="38" t="s">
        <v>51</v>
      </c>
      <c r="C15" s="34" t="s">
        <v>194</v>
      </c>
      <c r="D15" s="34" t="s">
        <v>12</v>
      </c>
      <c r="E15" s="34" t="s">
        <v>83</v>
      </c>
      <c r="F15" s="40" t="s">
        <v>130</v>
      </c>
      <c r="G15" s="34" t="s">
        <v>6</v>
      </c>
      <c r="H15" s="219">
        <v>4479.75</v>
      </c>
      <c r="I15" s="220">
        <v>5444.16</v>
      </c>
      <c r="J15" s="221">
        <v>844.61</v>
      </c>
      <c r="K15" s="95">
        <f t="shared" si="0"/>
        <v>4599.55</v>
      </c>
      <c r="L15" s="95"/>
      <c r="M15" s="61" t="s">
        <v>192</v>
      </c>
    </row>
    <row r="16" spans="1:13" ht="15">
      <c r="A16" s="40" t="s">
        <v>30</v>
      </c>
      <c r="B16" s="38" t="s">
        <v>31</v>
      </c>
      <c r="C16" s="34" t="s">
        <v>195</v>
      </c>
      <c r="D16" s="34" t="s">
        <v>4</v>
      </c>
      <c r="E16" s="34" t="s">
        <v>10</v>
      </c>
      <c r="F16" s="40" t="s">
        <v>129</v>
      </c>
      <c r="G16" s="34" t="s">
        <v>6</v>
      </c>
      <c r="H16" s="219">
        <v>10706.32</v>
      </c>
      <c r="I16" s="220">
        <v>12419.32</v>
      </c>
      <c r="J16" s="219">
        <v>3497.46</v>
      </c>
      <c r="K16" s="95">
        <f t="shared" si="0"/>
        <v>8921.86</v>
      </c>
      <c r="L16" s="95"/>
      <c r="M16" s="61" t="s">
        <v>192</v>
      </c>
    </row>
    <row r="17" spans="1:13" ht="15">
      <c r="A17" s="40" t="s">
        <v>39</v>
      </c>
      <c r="B17" s="38" t="s">
        <v>36</v>
      </c>
      <c r="C17" s="34" t="s">
        <v>212</v>
      </c>
      <c r="D17" s="34" t="s">
        <v>4</v>
      </c>
      <c r="E17" s="34" t="s">
        <v>5</v>
      </c>
      <c r="F17" s="40" t="s">
        <v>129</v>
      </c>
      <c r="G17" s="34" t="s">
        <v>6</v>
      </c>
      <c r="H17" s="219">
        <v>9602.15</v>
      </c>
      <c r="I17" s="220">
        <v>9986.23</v>
      </c>
      <c r="J17" s="219">
        <v>3063.42</v>
      </c>
      <c r="K17" s="95">
        <f t="shared" si="0"/>
        <v>6922.8099999999995</v>
      </c>
      <c r="L17" s="95"/>
      <c r="M17" s="61" t="s">
        <v>192</v>
      </c>
    </row>
    <row r="18" spans="1:13" ht="15">
      <c r="A18" s="40" t="s">
        <v>69</v>
      </c>
      <c r="B18" s="38" t="s">
        <v>53</v>
      </c>
      <c r="C18" s="34" t="s">
        <v>212</v>
      </c>
      <c r="D18" s="34" t="s">
        <v>4</v>
      </c>
      <c r="E18" s="34" t="s">
        <v>145</v>
      </c>
      <c r="F18" s="40" t="s">
        <v>129</v>
      </c>
      <c r="G18" s="34" t="s">
        <v>6</v>
      </c>
      <c r="H18" s="219">
        <v>9602.15</v>
      </c>
      <c r="I18" s="220">
        <v>9986.23</v>
      </c>
      <c r="J18" s="219">
        <v>2755.55</v>
      </c>
      <c r="K18" s="95">
        <f t="shared" si="0"/>
        <v>7230.679999999999</v>
      </c>
      <c r="L18" s="95"/>
      <c r="M18" s="61" t="s">
        <v>192</v>
      </c>
    </row>
    <row r="19" spans="1:13" ht="15">
      <c r="A19" s="40" t="s">
        <v>28</v>
      </c>
      <c r="B19" s="38" t="s">
        <v>29</v>
      </c>
      <c r="C19" s="34" t="s">
        <v>195</v>
      </c>
      <c r="D19" s="34" t="s">
        <v>4</v>
      </c>
      <c r="E19" s="34" t="s">
        <v>9</v>
      </c>
      <c r="F19" s="40" t="s">
        <v>129</v>
      </c>
      <c r="G19" s="34" t="s">
        <v>6</v>
      </c>
      <c r="H19" s="219">
        <v>10706.32</v>
      </c>
      <c r="I19" s="220">
        <v>12419.32</v>
      </c>
      <c r="J19" s="219">
        <v>3157.07</v>
      </c>
      <c r="K19" s="95">
        <f t="shared" si="0"/>
        <v>9262.25</v>
      </c>
      <c r="L19" s="95"/>
      <c r="M19" s="61" t="s">
        <v>193</v>
      </c>
    </row>
    <row r="20" spans="1:13" ht="15">
      <c r="A20" s="40" t="s">
        <v>65</v>
      </c>
      <c r="B20" s="38" t="s">
        <v>57</v>
      </c>
      <c r="C20" s="34" t="s">
        <v>141</v>
      </c>
      <c r="D20" s="34" t="s">
        <v>4</v>
      </c>
      <c r="E20" s="34" t="s">
        <v>5</v>
      </c>
      <c r="F20" s="40" t="s">
        <v>207</v>
      </c>
      <c r="G20" s="34" t="s">
        <v>6</v>
      </c>
      <c r="H20" s="219">
        <v>9092.01</v>
      </c>
      <c r="I20" s="220">
        <v>10806.93</v>
      </c>
      <c r="J20" s="219">
        <v>2544.89</v>
      </c>
      <c r="K20" s="95">
        <f t="shared" si="0"/>
        <v>8262.04</v>
      </c>
      <c r="L20" s="95"/>
      <c r="M20" s="61" t="s">
        <v>192</v>
      </c>
    </row>
    <row r="21" spans="1:13" ht="15">
      <c r="A21" s="40" t="s">
        <v>179</v>
      </c>
      <c r="B21" s="38" t="s">
        <v>178</v>
      </c>
      <c r="C21" s="34" t="s">
        <v>199</v>
      </c>
      <c r="D21" s="34" t="s">
        <v>4</v>
      </c>
      <c r="E21" s="34" t="s">
        <v>9</v>
      </c>
      <c r="F21" s="40" t="s">
        <v>129</v>
      </c>
      <c r="G21" s="34" t="s">
        <v>6</v>
      </c>
      <c r="H21" s="219">
        <v>7310.83</v>
      </c>
      <c r="I21" s="219">
        <v>7310.83</v>
      </c>
      <c r="J21" s="219">
        <v>1823.95</v>
      </c>
      <c r="K21" s="95">
        <f t="shared" si="0"/>
        <v>5486.88</v>
      </c>
      <c r="L21" s="95"/>
      <c r="M21" s="61" t="s">
        <v>192</v>
      </c>
    </row>
    <row r="22" spans="1:13" ht="15">
      <c r="A22" s="40" t="s">
        <v>140</v>
      </c>
      <c r="B22" s="38" t="s">
        <v>52</v>
      </c>
      <c r="C22" s="34" t="s">
        <v>217</v>
      </c>
      <c r="D22" s="34" t="s">
        <v>15</v>
      </c>
      <c r="E22" s="34" t="s">
        <v>16</v>
      </c>
      <c r="F22" s="40" t="s">
        <v>82</v>
      </c>
      <c r="G22" s="34" t="s">
        <v>17</v>
      </c>
      <c r="H22" s="219">
        <v>13444.21</v>
      </c>
      <c r="I22" s="219">
        <v>16082.79</v>
      </c>
      <c r="J22" s="219">
        <v>3918.07</v>
      </c>
      <c r="K22" s="95">
        <f t="shared" si="0"/>
        <v>12164.720000000001</v>
      </c>
      <c r="L22" s="95"/>
      <c r="M22" s="61" t="s">
        <v>193</v>
      </c>
    </row>
    <row r="23" spans="1:13" ht="15">
      <c r="A23" s="40" t="s">
        <v>121</v>
      </c>
      <c r="B23" s="38" t="s">
        <v>120</v>
      </c>
      <c r="C23" s="34" t="s">
        <v>196</v>
      </c>
      <c r="D23" s="34" t="s">
        <v>15</v>
      </c>
      <c r="E23" s="34" t="s">
        <v>16</v>
      </c>
      <c r="F23" s="40" t="s">
        <v>82</v>
      </c>
      <c r="G23" s="34" t="s">
        <v>17</v>
      </c>
      <c r="H23" s="219">
        <v>10814.27</v>
      </c>
      <c r="I23" s="219">
        <v>11895.7</v>
      </c>
      <c r="J23" s="219">
        <v>3337.8</v>
      </c>
      <c r="K23" s="95">
        <f t="shared" si="0"/>
        <v>8557.900000000001</v>
      </c>
      <c r="L23" s="95"/>
      <c r="M23" s="61" t="s">
        <v>192</v>
      </c>
    </row>
    <row r="24" spans="1:13" ht="22.5">
      <c r="A24" s="40" t="s">
        <v>63</v>
      </c>
      <c r="B24" s="38" t="s">
        <v>59</v>
      </c>
      <c r="C24" s="34" t="s">
        <v>198</v>
      </c>
      <c r="D24" s="34" t="s">
        <v>12</v>
      </c>
      <c r="E24" s="34" t="s">
        <v>275</v>
      </c>
      <c r="F24" s="40" t="s">
        <v>130</v>
      </c>
      <c r="G24" s="34" t="s">
        <v>6</v>
      </c>
      <c r="H24" s="219">
        <v>4764.38</v>
      </c>
      <c r="I24" s="219">
        <v>7879.11</v>
      </c>
      <c r="J24" s="219">
        <v>4243.13</v>
      </c>
      <c r="K24" s="95">
        <f t="shared" si="0"/>
        <v>3635.9799999999996</v>
      </c>
      <c r="L24" s="95"/>
      <c r="M24" s="61" t="s">
        <v>320</v>
      </c>
    </row>
    <row r="25" spans="1:13" ht="15">
      <c r="A25" s="40" t="s">
        <v>26</v>
      </c>
      <c r="B25" s="38" t="s">
        <v>27</v>
      </c>
      <c r="C25" s="34" t="s">
        <v>195</v>
      </c>
      <c r="D25" s="34" t="s">
        <v>4</v>
      </c>
      <c r="E25" s="34" t="s">
        <v>146</v>
      </c>
      <c r="F25" s="40" t="s">
        <v>129</v>
      </c>
      <c r="G25" s="34" t="s">
        <v>6</v>
      </c>
      <c r="H25" s="219">
        <v>10706.32</v>
      </c>
      <c r="I25" s="219">
        <v>13399.32</v>
      </c>
      <c r="J25" s="219">
        <v>5645.2</v>
      </c>
      <c r="K25" s="95">
        <f t="shared" si="0"/>
        <v>7754.12</v>
      </c>
      <c r="L25" s="95"/>
      <c r="M25" s="61" t="s">
        <v>225</v>
      </c>
    </row>
    <row r="26" spans="1:13" ht="15">
      <c r="A26" s="40" t="s">
        <v>169</v>
      </c>
      <c r="B26" s="38" t="s">
        <v>60</v>
      </c>
      <c r="C26" s="34" t="s">
        <v>13</v>
      </c>
      <c r="D26" s="34" t="s">
        <v>12</v>
      </c>
      <c r="E26" s="34" t="s">
        <v>146</v>
      </c>
      <c r="F26" s="40" t="s">
        <v>130</v>
      </c>
      <c r="G26" s="34" t="s">
        <v>6</v>
      </c>
      <c r="H26" s="219">
        <v>4214.81</v>
      </c>
      <c r="I26" s="219">
        <v>6453.99</v>
      </c>
      <c r="J26" s="219">
        <v>3649.36</v>
      </c>
      <c r="K26" s="95">
        <f t="shared" si="0"/>
        <v>2804.6299999999997</v>
      </c>
      <c r="L26" s="95"/>
      <c r="M26" s="61" t="s">
        <v>225</v>
      </c>
    </row>
    <row r="27" spans="1:13" ht="15">
      <c r="A27" s="40" t="s">
        <v>40</v>
      </c>
      <c r="B27" s="38" t="s">
        <v>41</v>
      </c>
      <c r="C27" s="34" t="s">
        <v>194</v>
      </c>
      <c r="D27" s="34" t="s">
        <v>12</v>
      </c>
      <c r="E27" s="34" t="s">
        <v>5</v>
      </c>
      <c r="F27" s="40" t="s">
        <v>130</v>
      </c>
      <c r="G27" s="34" t="s">
        <v>6</v>
      </c>
      <c r="H27" s="219">
        <v>4479.75</v>
      </c>
      <c r="I27" s="219">
        <v>4658.94</v>
      </c>
      <c r="J27" s="219">
        <v>1623.9</v>
      </c>
      <c r="K27" s="95">
        <f t="shared" si="0"/>
        <v>3035.0399999999995</v>
      </c>
      <c r="L27" s="95"/>
      <c r="M27" s="61" t="s">
        <v>192</v>
      </c>
    </row>
    <row r="28" spans="1:13" ht="15">
      <c r="A28" s="40" t="s">
        <v>177</v>
      </c>
      <c r="B28" s="38" t="s">
        <v>172</v>
      </c>
      <c r="C28" s="34" t="s">
        <v>199</v>
      </c>
      <c r="D28" s="34" t="s">
        <v>4</v>
      </c>
      <c r="E28" s="34" t="s">
        <v>10</v>
      </c>
      <c r="F28" s="40" t="s">
        <v>129</v>
      </c>
      <c r="G28" s="34" t="s">
        <v>6</v>
      </c>
      <c r="H28" s="219">
        <v>7310.83</v>
      </c>
      <c r="I28" s="219">
        <v>7310.83</v>
      </c>
      <c r="J28" s="219">
        <v>2068.84</v>
      </c>
      <c r="K28" s="95">
        <f t="shared" si="0"/>
        <v>5241.99</v>
      </c>
      <c r="L28" s="95"/>
      <c r="M28" s="61" t="s">
        <v>192</v>
      </c>
    </row>
    <row r="29" spans="1:13" ht="15">
      <c r="A29" s="40" t="s">
        <v>68</v>
      </c>
      <c r="B29" s="38" t="s">
        <v>54</v>
      </c>
      <c r="C29" s="34" t="s">
        <v>141</v>
      </c>
      <c r="D29" s="34" t="s">
        <v>4</v>
      </c>
      <c r="E29" s="34" t="s">
        <v>9</v>
      </c>
      <c r="F29" s="40" t="s">
        <v>129</v>
      </c>
      <c r="G29" s="34" t="s">
        <v>6</v>
      </c>
      <c r="H29" s="219">
        <v>9092.01</v>
      </c>
      <c r="I29" s="219">
        <v>10183.05</v>
      </c>
      <c r="J29" s="219">
        <v>2622.47</v>
      </c>
      <c r="K29" s="95">
        <f t="shared" si="0"/>
        <v>7560.58</v>
      </c>
      <c r="L29" s="95"/>
      <c r="M29" s="61" t="s">
        <v>192</v>
      </c>
    </row>
    <row r="30" spans="1:13" ht="15">
      <c r="A30" s="40" t="s">
        <v>37</v>
      </c>
      <c r="B30" s="38" t="s">
        <v>38</v>
      </c>
      <c r="C30" s="34" t="s">
        <v>198</v>
      </c>
      <c r="D30" s="34" t="s">
        <v>12</v>
      </c>
      <c r="E30" s="34" t="s">
        <v>145</v>
      </c>
      <c r="F30" s="40" t="s">
        <v>130</v>
      </c>
      <c r="G30" s="34" t="s">
        <v>6</v>
      </c>
      <c r="H30" s="219">
        <v>4764.38</v>
      </c>
      <c r="I30" s="219">
        <v>5431.39</v>
      </c>
      <c r="J30" s="219">
        <v>1487.43</v>
      </c>
      <c r="K30" s="95">
        <f t="shared" si="0"/>
        <v>3943.96</v>
      </c>
      <c r="L30" s="95"/>
      <c r="M30" s="61" t="s">
        <v>192</v>
      </c>
    </row>
    <row r="31" spans="1:13" ht="15">
      <c r="A31" s="40" t="s">
        <v>46</v>
      </c>
      <c r="B31" s="38" t="s">
        <v>47</v>
      </c>
      <c r="C31" s="34" t="s">
        <v>212</v>
      </c>
      <c r="D31" s="34" t="s">
        <v>4</v>
      </c>
      <c r="E31" s="34" t="s">
        <v>5</v>
      </c>
      <c r="F31" s="40" t="s">
        <v>208</v>
      </c>
      <c r="G31" s="34" t="s">
        <v>6</v>
      </c>
      <c r="H31" s="219">
        <v>9602.15</v>
      </c>
      <c r="I31" s="219">
        <v>12217.64</v>
      </c>
      <c r="J31" s="219">
        <v>3891.39</v>
      </c>
      <c r="K31" s="95">
        <f t="shared" si="0"/>
        <v>8326.25</v>
      </c>
      <c r="L31" s="95"/>
      <c r="M31" s="61" t="s">
        <v>225</v>
      </c>
    </row>
    <row r="32" spans="1:13" ht="15">
      <c r="A32" s="40" t="s">
        <v>34</v>
      </c>
      <c r="B32" s="38" t="s">
        <v>35</v>
      </c>
      <c r="C32" s="34" t="s">
        <v>298</v>
      </c>
      <c r="D32" s="34" t="s">
        <v>12</v>
      </c>
      <c r="E32" s="34" t="s">
        <v>145</v>
      </c>
      <c r="F32" s="40" t="s">
        <v>130</v>
      </c>
      <c r="G32" s="34" t="s">
        <v>6</v>
      </c>
      <c r="H32" s="219">
        <v>5068.56</v>
      </c>
      <c r="I32" s="219">
        <v>5778.16</v>
      </c>
      <c r="J32" s="219">
        <v>1244.13</v>
      </c>
      <c r="K32" s="95">
        <f t="shared" si="0"/>
        <v>4534.03</v>
      </c>
      <c r="L32" s="95"/>
      <c r="M32" s="61" t="s">
        <v>192</v>
      </c>
    </row>
    <row r="33" spans="1:13" ht="15">
      <c r="A33" s="40" t="s">
        <v>67</v>
      </c>
      <c r="B33" s="38" t="s">
        <v>55</v>
      </c>
      <c r="C33" s="34" t="s">
        <v>141</v>
      </c>
      <c r="D33" s="34" t="s">
        <v>4</v>
      </c>
      <c r="E33" s="34" t="s">
        <v>147</v>
      </c>
      <c r="F33" s="40" t="s">
        <v>81</v>
      </c>
      <c r="G33" s="34" t="s">
        <v>18</v>
      </c>
      <c r="H33" s="219">
        <v>9092.01</v>
      </c>
      <c r="I33" s="219">
        <v>11282.37</v>
      </c>
      <c r="J33" s="219">
        <v>4583.4</v>
      </c>
      <c r="K33" s="95">
        <f t="shared" si="0"/>
        <v>6698.970000000001</v>
      </c>
      <c r="L33" s="95"/>
      <c r="M33" s="61" t="s">
        <v>225</v>
      </c>
    </row>
    <row r="34" spans="1:13" ht="15">
      <c r="A34" s="40" t="s">
        <v>42</v>
      </c>
      <c r="B34" s="38" t="s">
        <v>43</v>
      </c>
      <c r="C34" s="34" t="s">
        <v>194</v>
      </c>
      <c r="D34" s="34" t="s">
        <v>12</v>
      </c>
      <c r="E34" s="34" t="s">
        <v>10</v>
      </c>
      <c r="F34" s="40" t="s">
        <v>130</v>
      </c>
      <c r="G34" s="34" t="s">
        <v>6</v>
      </c>
      <c r="H34" s="219">
        <v>4479.75</v>
      </c>
      <c r="I34" s="219">
        <v>4658.94</v>
      </c>
      <c r="J34" s="219">
        <v>1003.37</v>
      </c>
      <c r="K34" s="95">
        <f t="shared" si="0"/>
        <v>3655.5699999999997</v>
      </c>
      <c r="L34" s="95"/>
      <c r="M34" s="61" t="s">
        <v>192</v>
      </c>
    </row>
    <row r="35" spans="1:13" ht="15">
      <c r="A35" s="40" t="s">
        <v>66</v>
      </c>
      <c r="B35" s="38" t="s">
        <v>56</v>
      </c>
      <c r="C35" s="34" t="s">
        <v>141</v>
      </c>
      <c r="D35" s="34" t="s">
        <v>4</v>
      </c>
      <c r="E35" s="34" t="s">
        <v>147</v>
      </c>
      <c r="F35" s="40" t="s">
        <v>81</v>
      </c>
      <c r="G35" s="34" t="s">
        <v>18</v>
      </c>
      <c r="H35" s="219">
        <v>9092.01</v>
      </c>
      <c r="I35" s="219">
        <v>9273.85</v>
      </c>
      <c r="J35" s="219">
        <v>2578.17</v>
      </c>
      <c r="K35" s="95">
        <f t="shared" si="0"/>
        <v>6695.68</v>
      </c>
      <c r="L35" s="95"/>
      <c r="M35" s="61" t="s">
        <v>193</v>
      </c>
    </row>
    <row r="36" spans="1:13" ht="15">
      <c r="A36" s="41" t="s">
        <v>310</v>
      </c>
      <c r="B36" s="39" t="s">
        <v>322</v>
      </c>
      <c r="C36" s="35"/>
      <c r="D36" s="35" t="s">
        <v>230</v>
      </c>
      <c r="E36" s="35" t="s">
        <v>275</v>
      </c>
      <c r="F36" s="41" t="s">
        <v>303</v>
      </c>
      <c r="G36" s="35" t="s">
        <v>18</v>
      </c>
      <c r="H36" s="53">
        <v>850</v>
      </c>
      <c r="I36" s="53">
        <v>1235.18</v>
      </c>
      <c r="J36" s="53">
        <v>220</v>
      </c>
      <c r="K36" s="52">
        <f t="shared" si="0"/>
        <v>1015.1800000000001</v>
      </c>
      <c r="L36" s="52"/>
      <c r="M36" s="62" t="s">
        <v>238</v>
      </c>
    </row>
    <row r="37" spans="1:13" ht="15">
      <c r="A37" s="41" t="s">
        <v>272</v>
      </c>
      <c r="B37" s="39" t="s">
        <v>271</v>
      </c>
      <c r="C37" s="35"/>
      <c r="D37" s="35" t="s">
        <v>230</v>
      </c>
      <c r="E37" s="35" t="s">
        <v>146</v>
      </c>
      <c r="F37" s="41" t="s">
        <v>303</v>
      </c>
      <c r="G37" s="35" t="s">
        <v>18</v>
      </c>
      <c r="H37" s="51">
        <v>850</v>
      </c>
      <c r="I37" s="52">
        <v>1110</v>
      </c>
      <c r="J37" s="52">
        <v>0</v>
      </c>
      <c r="K37" s="52">
        <f t="shared" si="0"/>
        <v>1110</v>
      </c>
      <c r="L37" s="52"/>
      <c r="M37" s="62" t="s">
        <v>238</v>
      </c>
    </row>
    <row r="38" spans="1:13" ht="15">
      <c r="A38" s="217" t="s">
        <v>316</v>
      </c>
      <c r="B38" s="35">
        <v>1018</v>
      </c>
      <c r="C38" s="218"/>
      <c r="D38" s="35" t="s">
        <v>230</v>
      </c>
      <c r="E38" s="35" t="s">
        <v>274</v>
      </c>
      <c r="F38" s="41" t="s">
        <v>303</v>
      </c>
      <c r="G38" s="35" t="s">
        <v>18</v>
      </c>
      <c r="H38" s="53">
        <v>850</v>
      </c>
      <c r="I38" s="53">
        <v>1235.18</v>
      </c>
      <c r="J38" s="53">
        <v>220</v>
      </c>
      <c r="K38" s="52">
        <f>I38-J38</f>
        <v>1015.1800000000001</v>
      </c>
      <c r="L38" s="52"/>
      <c r="M38" s="62" t="s">
        <v>238</v>
      </c>
    </row>
    <row r="39" spans="1:13" ht="15">
      <c r="A39" s="41" t="s">
        <v>233</v>
      </c>
      <c r="B39" s="39" t="s">
        <v>232</v>
      </c>
      <c r="C39" s="35"/>
      <c r="D39" s="35" t="s">
        <v>234</v>
      </c>
      <c r="E39" s="35" t="s">
        <v>5</v>
      </c>
      <c r="F39" s="41" t="s">
        <v>303</v>
      </c>
      <c r="G39" s="35" t="s">
        <v>17</v>
      </c>
      <c r="H39" s="51">
        <v>1000</v>
      </c>
      <c r="I39" s="51">
        <v>1161</v>
      </c>
      <c r="J39" s="53">
        <v>0</v>
      </c>
      <c r="K39" s="52">
        <f t="shared" si="0"/>
        <v>1161</v>
      </c>
      <c r="L39" s="52"/>
      <c r="M39" s="62" t="s">
        <v>238</v>
      </c>
    </row>
    <row r="40" spans="1:13" ht="15">
      <c r="A40" s="41" t="s">
        <v>229</v>
      </c>
      <c r="B40" s="39" t="s">
        <v>228</v>
      </c>
      <c r="C40" s="35"/>
      <c r="D40" s="35" t="s">
        <v>230</v>
      </c>
      <c r="E40" s="35" t="s">
        <v>9</v>
      </c>
      <c r="F40" s="41" t="s">
        <v>303</v>
      </c>
      <c r="G40" s="35" t="s">
        <v>17</v>
      </c>
      <c r="H40" s="51">
        <v>1000</v>
      </c>
      <c r="I40" s="51">
        <v>1260</v>
      </c>
      <c r="J40" s="53">
        <v>0</v>
      </c>
      <c r="K40" s="52">
        <f t="shared" si="0"/>
        <v>1260</v>
      </c>
      <c r="L40" s="52"/>
      <c r="M40" s="62" t="s">
        <v>238</v>
      </c>
    </row>
    <row r="41" spans="1:13" ht="15">
      <c r="A41" s="41" t="s">
        <v>240</v>
      </c>
      <c r="B41" s="39" t="s">
        <v>239</v>
      </c>
      <c r="C41" s="35"/>
      <c r="D41" s="35" t="s">
        <v>230</v>
      </c>
      <c r="E41" s="35" t="s">
        <v>277</v>
      </c>
      <c r="F41" s="41" t="s">
        <v>303</v>
      </c>
      <c r="G41" s="35" t="s">
        <v>18</v>
      </c>
      <c r="H41" s="51">
        <v>850</v>
      </c>
      <c r="I41" s="51">
        <v>1110</v>
      </c>
      <c r="J41" s="53">
        <v>0</v>
      </c>
      <c r="K41" s="52">
        <f t="shared" si="0"/>
        <v>1110</v>
      </c>
      <c r="L41" s="52"/>
      <c r="M41" s="62" t="s">
        <v>238</v>
      </c>
    </row>
    <row r="42" spans="1:13" ht="15">
      <c r="A42" s="41" t="s">
        <v>318</v>
      </c>
      <c r="B42" s="39" t="s">
        <v>324</v>
      </c>
      <c r="C42" s="35"/>
      <c r="D42" s="35" t="s">
        <v>234</v>
      </c>
      <c r="E42" s="35" t="s">
        <v>10</v>
      </c>
      <c r="F42" s="41" t="s">
        <v>303</v>
      </c>
      <c r="G42" s="35" t="s">
        <v>18</v>
      </c>
      <c r="H42" s="53">
        <v>850</v>
      </c>
      <c r="I42" s="53">
        <v>1235.18</v>
      </c>
      <c r="J42" s="53">
        <v>220</v>
      </c>
      <c r="K42" s="52">
        <f t="shared" si="0"/>
        <v>1015.1800000000001</v>
      </c>
      <c r="L42" s="52"/>
      <c r="M42" s="62" t="s">
        <v>238</v>
      </c>
    </row>
    <row r="43" spans="1:13" ht="15">
      <c r="A43" s="41" t="s">
        <v>317</v>
      </c>
      <c r="B43" s="39" t="s">
        <v>323</v>
      </c>
      <c r="C43" s="35"/>
      <c r="D43" s="35" t="s">
        <v>230</v>
      </c>
      <c r="E43" s="35" t="s">
        <v>146</v>
      </c>
      <c r="F43" s="41" t="s">
        <v>303</v>
      </c>
      <c r="G43" s="35" t="s">
        <v>18</v>
      </c>
      <c r="H43" s="53">
        <v>850</v>
      </c>
      <c r="I43" s="53">
        <v>1235.18</v>
      </c>
      <c r="J43" s="53">
        <v>220</v>
      </c>
      <c r="K43" s="52">
        <f>I43-J43</f>
        <v>1015.1800000000001</v>
      </c>
      <c r="L43" s="52"/>
      <c r="M43" s="62" t="s">
        <v>238</v>
      </c>
    </row>
    <row r="44" spans="1:13" ht="15">
      <c r="A44" s="42" t="s">
        <v>123</v>
      </c>
      <c r="B44" s="31" t="s">
        <v>253</v>
      </c>
      <c r="C44" s="36"/>
      <c r="D44" s="36" t="s">
        <v>77</v>
      </c>
      <c r="E44" s="36" t="s">
        <v>247</v>
      </c>
      <c r="F44" s="42" t="s">
        <v>254</v>
      </c>
      <c r="G44" s="36" t="s">
        <v>6</v>
      </c>
      <c r="H44" s="54">
        <v>6525.15</v>
      </c>
      <c r="I44" s="54">
        <v>7725.15</v>
      </c>
      <c r="J44" s="54">
        <v>0</v>
      </c>
      <c r="K44" s="45">
        <f t="shared" si="0"/>
        <v>7725.15</v>
      </c>
      <c r="L44" s="45"/>
      <c r="M44" s="63" t="s">
        <v>283</v>
      </c>
    </row>
    <row r="45" spans="1:13" ht="15">
      <c r="A45" s="42" t="s">
        <v>250</v>
      </c>
      <c r="B45" s="31" t="s">
        <v>249</v>
      </c>
      <c r="C45" s="36"/>
      <c r="D45" s="36" t="s">
        <v>77</v>
      </c>
      <c r="E45" s="36" t="s">
        <v>247</v>
      </c>
      <c r="F45" s="42" t="s">
        <v>124</v>
      </c>
      <c r="G45" s="36" t="s">
        <v>6</v>
      </c>
      <c r="H45" s="54">
        <v>5900</v>
      </c>
      <c r="I45" s="54">
        <v>5900</v>
      </c>
      <c r="J45" s="54">
        <v>0</v>
      </c>
      <c r="K45" s="45">
        <f t="shared" si="0"/>
        <v>5900</v>
      </c>
      <c r="L45" s="45"/>
      <c r="M45" s="63" t="s">
        <v>248</v>
      </c>
    </row>
    <row r="46" spans="1:13" ht="15">
      <c r="A46" s="42" t="s">
        <v>258</v>
      </c>
      <c r="B46" s="31" t="s">
        <v>257</v>
      </c>
      <c r="C46" s="36"/>
      <c r="D46" s="36" t="s">
        <v>77</v>
      </c>
      <c r="E46" s="36" t="s">
        <v>247</v>
      </c>
      <c r="F46" s="42" t="s">
        <v>124</v>
      </c>
      <c r="G46" s="36" t="s">
        <v>6</v>
      </c>
      <c r="H46" s="54">
        <v>5900</v>
      </c>
      <c r="I46" s="54">
        <v>5900</v>
      </c>
      <c r="J46" s="54">
        <v>0</v>
      </c>
      <c r="K46" s="45">
        <f t="shared" si="0"/>
        <v>5900</v>
      </c>
      <c r="L46" s="45"/>
      <c r="M46" s="63" t="s">
        <v>248</v>
      </c>
    </row>
    <row r="47" spans="1:13" ht="15">
      <c r="A47" s="42" t="s">
        <v>292</v>
      </c>
      <c r="B47" s="31" t="s">
        <v>294</v>
      </c>
      <c r="C47" s="36"/>
      <c r="D47" s="36" t="s">
        <v>77</v>
      </c>
      <c r="E47" s="36" t="s">
        <v>293</v>
      </c>
      <c r="F47" s="42" t="s">
        <v>124</v>
      </c>
      <c r="G47" s="36" t="s">
        <v>6</v>
      </c>
      <c r="H47" s="54">
        <v>5500</v>
      </c>
      <c r="I47" s="54">
        <v>5500</v>
      </c>
      <c r="J47" s="54">
        <v>0</v>
      </c>
      <c r="K47" s="45">
        <f t="shared" si="0"/>
        <v>5500</v>
      </c>
      <c r="L47" s="45"/>
      <c r="M47" s="63" t="s">
        <v>282</v>
      </c>
    </row>
    <row r="48" spans="1:13" ht="15">
      <c r="A48" s="42" t="s">
        <v>295</v>
      </c>
      <c r="B48" s="31" t="s">
        <v>325</v>
      </c>
      <c r="C48" s="36"/>
      <c r="D48" s="36" t="s">
        <v>77</v>
      </c>
      <c r="E48" s="36" t="s">
        <v>247</v>
      </c>
      <c r="F48" s="42" t="s">
        <v>124</v>
      </c>
      <c r="G48" s="36" t="s">
        <v>6</v>
      </c>
      <c r="H48" s="54">
        <v>5900</v>
      </c>
      <c r="I48" s="54">
        <v>5900</v>
      </c>
      <c r="J48" s="54">
        <v>0</v>
      </c>
      <c r="K48" s="45">
        <f t="shared" si="0"/>
        <v>5900</v>
      </c>
      <c r="L48" s="45"/>
      <c r="M48" s="63" t="s">
        <v>248</v>
      </c>
    </row>
    <row r="49" spans="1:13" ht="15">
      <c r="A49" s="42" t="s">
        <v>74</v>
      </c>
      <c r="B49" s="31" t="s">
        <v>71</v>
      </c>
      <c r="C49" s="36"/>
      <c r="D49" s="36" t="s">
        <v>77</v>
      </c>
      <c r="E49" s="36" t="s">
        <v>146</v>
      </c>
      <c r="F49" s="42" t="s">
        <v>124</v>
      </c>
      <c r="G49" s="36" t="s">
        <v>6</v>
      </c>
      <c r="H49" s="54">
        <v>3750</v>
      </c>
      <c r="I49" s="54">
        <v>3750</v>
      </c>
      <c r="J49" s="54">
        <v>0</v>
      </c>
      <c r="K49" s="45">
        <f t="shared" si="0"/>
        <v>3750</v>
      </c>
      <c r="L49" s="45"/>
      <c r="M49" s="63" t="s">
        <v>282</v>
      </c>
    </row>
    <row r="50" spans="1:13" ht="15">
      <c r="A50" s="42" t="s">
        <v>268</v>
      </c>
      <c r="B50" s="31" t="s">
        <v>267</v>
      </c>
      <c r="C50" s="36"/>
      <c r="D50" s="36" t="s">
        <v>77</v>
      </c>
      <c r="E50" s="36" t="s">
        <v>247</v>
      </c>
      <c r="F50" s="42" t="s">
        <v>269</v>
      </c>
      <c r="G50" s="36" t="s">
        <v>6</v>
      </c>
      <c r="H50" s="54">
        <v>6500</v>
      </c>
      <c r="I50" s="54">
        <v>7400</v>
      </c>
      <c r="J50" s="54">
        <v>0</v>
      </c>
      <c r="K50" s="45">
        <f t="shared" si="0"/>
        <v>7400</v>
      </c>
      <c r="L50" s="45"/>
      <c r="M50" s="63" t="s">
        <v>248</v>
      </c>
    </row>
    <row r="51" spans="1:13" ht="15">
      <c r="A51" s="42" t="s">
        <v>262</v>
      </c>
      <c r="B51" s="31" t="s">
        <v>261</v>
      </c>
      <c r="C51" s="36"/>
      <c r="D51" s="36" t="s">
        <v>77</v>
      </c>
      <c r="E51" s="36" t="s">
        <v>247</v>
      </c>
      <c r="F51" s="42" t="s">
        <v>124</v>
      </c>
      <c r="G51" s="36" t="s">
        <v>6</v>
      </c>
      <c r="H51" s="54">
        <v>5900</v>
      </c>
      <c r="I51" s="54">
        <v>5900</v>
      </c>
      <c r="J51" s="54">
        <v>0</v>
      </c>
      <c r="K51" s="45">
        <f t="shared" si="0"/>
        <v>5900</v>
      </c>
      <c r="L51" s="45"/>
      <c r="M51" s="63" t="s">
        <v>248</v>
      </c>
    </row>
    <row r="52" spans="1:13" ht="15">
      <c r="A52" s="42" t="s">
        <v>264</v>
      </c>
      <c r="B52" s="31" t="s">
        <v>263</v>
      </c>
      <c r="C52" s="36"/>
      <c r="D52" s="36" t="s">
        <v>77</v>
      </c>
      <c r="E52" s="36" t="s">
        <v>247</v>
      </c>
      <c r="F52" s="42" t="s">
        <v>124</v>
      </c>
      <c r="G52" s="36" t="s">
        <v>6</v>
      </c>
      <c r="H52" s="54">
        <v>5900</v>
      </c>
      <c r="I52" s="54">
        <v>5900</v>
      </c>
      <c r="J52" s="54">
        <v>0</v>
      </c>
      <c r="K52" s="45">
        <f t="shared" si="0"/>
        <v>5900</v>
      </c>
      <c r="L52" s="45"/>
      <c r="M52" s="63" t="s">
        <v>248</v>
      </c>
    </row>
    <row r="53" spans="1:13" ht="15">
      <c r="A53" s="42" t="s">
        <v>75</v>
      </c>
      <c r="B53" s="31" t="s">
        <v>72</v>
      </c>
      <c r="C53" s="36"/>
      <c r="D53" s="36" t="s">
        <v>77</v>
      </c>
      <c r="E53" s="36" t="s">
        <v>275</v>
      </c>
      <c r="F53" s="42" t="s">
        <v>124</v>
      </c>
      <c r="G53" s="36" t="s">
        <v>6</v>
      </c>
      <c r="H53" s="54">
        <v>3750</v>
      </c>
      <c r="I53" s="54">
        <v>3750</v>
      </c>
      <c r="J53" s="54">
        <v>0</v>
      </c>
      <c r="K53" s="45">
        <f t="shared" si="0"/>
        <v>3750</v>
      </c>
      <c r="L53" s="45"/>
      <c r="M53" s="63" t="s">
        <v>78</v>
      </c>
    </row>
    <row r="54" spans="1:13" ht="15">
      <c r="A54" s="42" t="s">
        <v>297</v>
      </c>
      <c r="B54" s="31" t="s">
        <v>296</v>
      </c>
      <c r="C54" s="36"/>
      <c r="D54" s="36" t="s">
        <v>77</v>
      </c>
      <c r="E54" s="36" t="s">
        <v>247</v>
      </c>
      <c r="F54" s="42" t="s">
        <v>254</v>
      </c>
      <c r="G54" s="36" t="s">
        <v>6</v>
      </c>
      <c r="H54" s="54">
        <v>1226</v>
      </c>
      <c r="I54" s="54">
        <v>1226</v>
      </c>
      <c r="J54" s="54">
        <v>0</v>
      </c>
      <c r="K54" s="45">
        <f t="shared" si="0"/>
        <v>1226</v>
      </c>
      <c r="L54" s="45"/>
      <c r="M54" s="63" t="s">
        <v>248</v>
      </c>
    </row>
    <row r="55" spans="1:13" ht="15">
      <c r="A55" s="42" t="s">
        <v>266</v>
      </c>
      <c r="B55" s="31" t="s">
        <v>265</v>
      </c>
      <c r="C55" s="36"/>
      <c r="D55" s="36" t="s">
        <v>77</v>
      </c>
      <c r="E55" s="36" t="s">
        <v>247</v>
      </c>
      <c r="F55" s="42" t="s">
        <v>124</v>
      </c>
      <c r="G55" s="36" t="s">
        <v>6</v>
      </c>
      <c r="H55" s="54">
        <v>5900</v>
      </c>
      <c r="I55" s="54">
        <v>5900</v>
      </c>
      <c r="J55" s="54">
        <v>0</v>
      </c>
      <c r="K55" s="45">
        <f t="shared" si="0"/>
        <v>5900</v>
      </c>
      <c r="L55" s="45"/>
      <c r="M55" s="63" t="s">
        <v>248</v>
      </c>
    </row>
    <row r="56" spans="1:13" ht="15">
      <c r="A56" s="42" t="s">
        <v>260</v>
      </c>
      <c r="B56" s="31" t="s">
        <v>259</v>
      </c>
      <c r="C56" s="36"/>
      <c r="D56" s="36" t="s">
        <v>77</v>
      </c>
      <c r="E56" s="36" t="s">
        <v>247</v>
      </c>
      <c r="F56" s="42" t="s">
        <v>124</v>
      </c>
      <c r="G56" s="36" t="s">
        <v>6</v>
      </c>
      <c r="H56" s="54">
        <v>5900</v>
      </c>
      <c r="I56" s="54">
        <v>5900</v>
      </c>
      <c r="J56" s="54">
        <v>0</v>
      </c>
      <c r="K56" s="45">
        <f t="shared" si="0"/>
        <v>5900</v>
      </c>
      <c r="L56" s="45"/>
      <c r="M56" s="63" t="s">
        <v>248</v>
      </c>
    </row>
    <row r="57" spans="1:13" ht="15">
      <c r="A57" s="42" t="s">
        <v>246</v>
      </c>
      <c r="B57" s="31" t="s">
        <v>245</v>
      </c>
      <c r="C57" s="36"/>
      <c r="D57" s="36" t="s">
        <v>77</v>
      </c>
      <c r="E57" s="36" t="s">
        <v>247</v>
      </c>
      <c r="F57" s="42" t="s">
        <v>124</v>
      </c>
      <c r="G57" s="36" t="s">
        <v>6</v>
      </c>
      <c r="H57" s="54">
        <v>5900</v>
      </c>
      <c r="I57" s="54">
        <v>5900</v>
      </c>
      <c r="J57" s="54">
        <v>0</v>
      </c>
      <c r="K57" s="45">
        <f t="shared" si="0"/>
        <v>5900</v>
      </c>
      <c r="L57" s="45"/>
      <c r="M57" s="63" t="s">
        <v>248</v>
      </c>
    </row>
    <row r="58" spans="1:13" ht="15">
      <c r="A58" s="42" t="s">
        <v>256</v>
      </c>
      <c r="B58" s="31" t="s">
        <v>255</v>
      </c>
      <c r="C58" s="36"/>
      <c r="D58" s="36" t="s">
        <v>77</v>
      </c>
      <c r="E58" s="36" t="s">
        <v>247</v>
      </c>
      <c r="F58" s="42" t="s">
        <v>124</v>
      </c>
      <c r="G58" s="36" t="s">
        <v>6</v>
      </c>
      <c r="H58" s="54">
        <v>5900</v>
      </c>
      <c r="I58" s="54">
        <v>5900</v>
      </c>
      <c r="J58" s="54">
        <v>0</v>
      </c>
      <c r="K58" s="45">
        <f t="shared" si="0"/>
        <v>5900</v>
      </c>
      <c r="L58" s="45"/>
      <c r="M58" s="63" t="s">
        <v>248</v>
      </c>
    </row>
    <row r="59" spans="1:13" ht="15">
      <c r="A59" s="42" t="s">
        <v>76</v>
      </c>
      <c r="B59" s="31" t="s">
        <v>251</v>
      </c>
      <c r="C59" s="36"/>
      <c r="D59" s="36" t="s">
        <v>77</v>
      </c>
      <c r="E59" s="36" t="s">
        <v>247</v>
      </c>
      <c r="F59" s="42" t="s">
        <v>124</v>
      </c>
      <c r="G59" s="36" t="s">
        <v>6</v>
      </c>
      <c r="H59" s="54">
        <v>5900</v>
      </c>
      <c r="I59" s="54">
        <v>5900</v>
      </c>
      <c r="J59" s="54">
        <v>0</v>
      </c>
      <c r="K59" s="45">
        <f t="shared" si="0"/>
        <v>5900</v>
      </c>
      <c r="L59" s="45"/>
      <c r="M59" s="63" t="s">
        <v>248</v>
      </c>
    </row>
    <row r="60" spans="1:13" ht="15">
      <c r="A60" s="141"/>
      <c r="B60" s="140"/>
      <c r="C60" s="140"/>
      <c r="D60" s="140"/>
      <c r="E60" s="140"/>
      <c r="F60" s="141"/>
      <c r="G60" s="140" t="s">
        <v>165</v>
      </c>
      <c r="H60" s="142">
        <f>SUM(H2:H59)</f>
        <v>435412.71</v>
      </c>
      <c r="I60" s="142">
        <f>SUM(I2:I59)</f>
        <v>543698.8599999999</v>
      </c>
      <c r="J60" s="142">
        <f>SUM(J2:J59)</f>
        <v>134687.39</v>
      </c>
      <c r="K60" s="142">
        <f>SUM(K2:K59)</f>
        <v>409011.4700000001</v>
      </c>
      <c r="L60" s="142"/>
      <c r="M60" s="214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2">
      <selection activeCell="I44" sqref="I44:J59"/>
    </sheetView>
  </sheetViews>
  <sheetFormatPr defaultColWidth="9.140625" defaultRowHeight="15"/>
  <cols>
    <col min="1" max="1" width="29.7109375" style="128" bestFit="1" customWidth="1"/>
    <col min="2" max="2" width="8.00390625" style="43" customWidth="1"/>
    <col min="3" max="5" width="9.140625" style="43" customWidth="1"/>
    <col min="6" max="6" width="30.140625" style="128" bestFit="1" customWidth="1"/>
    <col min="7" max="7" width="10.28125" style="43" customWidth="1"/>
    <col min="8" max="11" width="9.7109375" style="43" customWidth="1"/>
    <col min="12" max="12" width="29.140625" style="64" bestFit="1" customWidth="1"/>
  </cols>
  <sheetData>
    <row r="1" spans="1:12" ht="22.5">
      <c r="A1" s="213" t="s">
        <v>309</v>
      </c>
      <c r="B1" s="144" t="s">
        <v>136</v>
      </c>
      <c r="C1" s="57" t="s">
        <v>131</v>
      </c>
      <c r="D1" s="145" t="s">
        <v>132</v>
      </c>
      <c r="E1" s="145" t="s">
        <v>133</v>
      </c>
      <c r="F1" s="145" t="s">
        <v>134</v>
      </c>
      <c r="G1" s="57" t="s">
        <v>135</v>
      </c>
      <c r="H1" s="146" t="s">
        <v>126</v>
      </c>
      <c r="I1" s="146" t="s">
        <v>138</v>
      </c>
      <c r="J1" s="146" t="s">
        <v>127</v>
      </c>
      <c r="K1" s="146" t="s">
        <v>128</v>
      </c>
      <c r="L1" s="160" t="s">
        <v>137</v>
      </c>
    </row>
    <row r="2" spans="1:12" ht="15">
      <c r="A2" s="55" t="s">
        <v>19</v>
      </c>
      <c r="B2" s="30" t="s">
        <v>20</v>
      </c>
      <c r="C2" s="32" t="s">
        <v>2</v>
      </c>
      <c r="D2" s="32" t="s">
        <v>0</v>
      </c>
      <c r="E2" s="32" t="s">
        <v>142</v>
      </c>
      <c r="F2" s="55" t="s">
        <v>1</v>
      </c>
      <c r="G2" s="32"/>
      <c r="H2" s="44">
        <v>31800.56</v>
      </c>
      <c r="I2" s="44">
        <v>33555.2</v>
      </c>
      <c r="J2" s="44">
        <v>8450.15</v>
      </c>
      <c r="K2" s="44">
        <f>I2-J2</f>
        <v>25105.049999999996</v>
      </c>
      <c r="L2" s="59" t="s">
        <v>222</v>
      </c>
    </row>
    <row r="3" spans="1:12" ht="15">
      <c r="A3" s="55" t="s">
        <v>21</v>
      </c>
      <c r="B3" s="30" t="s">
        <v>22</v>
      </c>
      <c r="C3" s="32" t="s">
        <v>3</v>
      </c>
      <c r="D3" s="32" t="s">
        <v>0</v>
      </c>
      <c r="E3" s="32" t="s">
        <v>142</v>
      </c>
      <c r="F3" s="55" t="s">
        <v>89</v>
      </c>
      <c r="G3" s="32"/>
      <c r="H3" s="44">
        <v>29906.01</v>
      </c>
      <c r="I3" s="44">
        <v>31660.65</v>
      </c>
      <c r="J3" s="44">
        <v>7867.86</v>
      </c>
      <c r="K3" s="44">
        <f>I3-J3</f>
        <v>23792.79</v>
      </c>
      <c r="L3" s="59" t="s">
        <v>222</v>
      </c>
    </row>
    <row r="4" spans="1:12" ht="15">
      <c r="A4" s="55" t="s">
        <v>88</v>
      </c>
      <c r="B4" s="30" t="s">
        <v>87</v>
      </c>
      <c r="C4" s="32" t="s">
        <v>3</v>
      </c>
      <c r="D4" s="32" t="s">
        <v>0</v>
      </c>
      <c r="E4" s="32" t="s">
        <v>142</v>
      </c>
      <c r="F4" s="55" t="s">
        <v>86</v>
      </c>
      <c r="G4" s="32"/>
      <c r="H4" s="44">
        <v>29906.01</v>
      </c>
      <c r="I4" s="44">
        <v>29906.01</v>
      </c>
      <c r="J4" s="44">
        <v>8187.3</v>
      </c>
      <c r="K4" s="44">
        <f>I4-J4</f>
        <v>21718.71</v>
      </c>
      <c r="L4" s="59" t="s">
        <v>321</v>
      </c>
    </row>
    <row r="5" spans="1:12" ht="15">
      <c r="A5" s="123" t="s">
        <v>91</v>
      </c>
      <c r="B5" s="37" t="s">
        <v>90</v>
      </c>
      <c r="C5" s="33" t="s">
        <v>164</v>
      </c>
      <c r="D5" s="33" t="s">
        <v>0</v>
      </c>
      <c r="E5" s="33" t="s">
        <v>276</v>
      </c>
      <c r="F5" s="56" t="s">
        <v>93</v>
      </c>
      <c r="G5" s="33"/>
      <c r="H5" s="45">
        <v>12783.83</v>
      </c>
      <c r="I5" s="222">
        <v>12783.83</v>
      </c>
      <c r="J5" s="222">
        <v>2646.19</v>
      </c>
      <c r="K5" s="45">
        <f>I5-J5</f>
        <v>10137.64</v>
      </c>
      <c r="L5" s="60" t="s">
        <v>288</v>
      </c>
    </row>
    <row r="6" spans="1:12" ht="15">
      <c r="A6" s="123" t="s">
        <v>23</v>
      </c>
      <c r="B6" s="37" t="s">
        <v>92</v>
      </c>
      <c r="C6" s="33" t="s">
        <v>164</v>
      </c>
      <c r="D6" s="33" t="s">
        <v>0</v>
      </c>
      <c r="E6" s="33" t="s">
        <v>277</v>
      </c>
      <c r="F6" s="56" t="s">
        <v>163</v>
      </c>
      <c r="G6" s="33"/>
      <c r="H6" s="45">
        <f>4732.95+0.01</f>
        <v>4732.96</v>
      </c>
      <c r="I6" s="222">
        <v>5101.09</v>
      </c>
      <c r="J6" s="223">
        <v>441.35</v>
      </c>
      <c r="K6" s="45">
        <f aca="true" t="shared" si="0" ref="K6:K59">I6-J6</f>
        <v>4659.74</v>
      </c>
      <c r="L6" s="60" t="s">
        <v>315</v>
      </c>
    </row>
    <row r="7" spans="1:12" ht="15">
      <c r="A7" s="40" t="s">
        <v>176</v>
      </c>
      <c r="B7" s="38" t="s">
        <v>175</v>
      </c>
      <c r="C7" s="34" t="s">
        <v>199</v>
      </c>
      <c r="D7" s="34" t="s">
        <v>4</v>
      </c>
      <c r="E7" s="34" t="s">
        <v>274</v>
      </c>
      <c r="F7" s="40" t="s">
        <v>129</v>
      </c>
      <c r="G7" s="34" t="s">
        <v>6</v>
      </c>
      <c r="H7" s="219">
        <v>7310.83</v>
      </c>
      <c r="I7" s="220">
        <v>7551.92</v>
      </c>
      <c r="J7" s="219">
        <v>1814.8</v>
      </c>
      <c r="K7" s="95">
        <f t="shared" si="0"/>
        <v>5737.12</v>
      </c>
      <c r="L7" s="61" t="s">
        <v>192</v>
      </c>
    </row>
    <row r="8" spans="1:12" ht="15">
      <c r="A8" s="40" t="s">
        <v>168</v>
      </c>
      <c r="B8" s="38" t="s">
        <v>167</v>
      </c>
      <c r="C8" s="34" t="s">
        <v>199</v>
      </c>
      <c r="D8" s="34" t="s">
        <v>4</v>
      </c>
      <c r="E8" s="34" t="s">
        <v>274</v>
      </c>
      <c r="F8" s="40" t="s">
        <v>129</v>
      </c>
      <c r="G8" s="34" t="s">
        <v>6</v>
      </c>
      <c r="H8" s="219">
        <v>7310.83</v>
      </c>
      <c r="I8" s="220">
        <v>7310.83</v>
      </c>
      <c r="J8" s="219">
        <v>1787.39</v>
      </c>
      <c r="K8" s="95">
        <f t="shared" si="0"/>
        <v>5523.44</v>
      </c>
      <c r="L8" s="61" t="s">
        <v>192</v>
      </c>
    </row>
    <row r="9" spans="1:12" ht="15">
      <c r="A9" s="40" t="s">
        <v>62</v>
      </c>
      <c r="B9" s="38" t="s">
        <v>61</v>
      </c>
      <c r="C9" s="34" t="s">
        <v>141</v>
      </c>
      <c r="D9" s="34" t="s">
        <v>4</v>
      </c>
      <c r="E9" s="34" t="s">
        <v>144</v>
      </c>
      <c r="F9" s="40" t="s">
        <v>129</v>
      </c>
      <c r="G9" s="34" t="s">
        <v>6</v>
      </c>
      <c r="H9" s="219">
        <v>9092.01</v>
      </c>
      <c r="I9" s="220">
        <v>9273.85</v>
      </c>
      <c r="J9" s="219">
        <v>2980.03</v>
      </c>
      <c r="K9" s="95">
        <f t="shared" si="0"/>
        <v>6293.82</v>
      </c>
      <c r="L9" s="61" t="s">
        <v>192</v>
      </c>
    </row>
    <row r="10" spans="1:12" ht="15">
      <c r="A10" s="40" t="s">
        <v>44</v>
      </c>
      <c r="B10" s="38" t="s">
        <v>45</v>
      </c>
      <c r="C10" s="34" t="s">
        <v>197</v>
      </c>
      <c r="D10" s="34" t="s">
        <v>12</v>
      </c>
      <c r="E10" s="34" t="s">
        <v>8</v>
      </c>
      <c r="F10" s="40" t="s">
        <v>130</v>
      </c>
      <c r="G10" s="34" t="s">
        <v>6</v>
      </c>
      <c r="H10" s="219">
        <v>6089.11</v>
      </c>
      <c r="I10" s="220">
        <v>9540.59</v>
      </c>
      <c r="J10" s="219">
        <v>5952.27</v>
      </c>
      <c r="K10" s="95">
        <f t="shared" si="0"/>
        <v>3588.3199999999997</v>
      </c>
      <c r="L10" s="61" t="s">
        <v>319</v>
      </c>
    </row>
    <row r="11" spans="1:12" ht="15">
      <c r="A11" s="40" t="s">
        <v>24</v>
      </c>
      <c r="B11" s="38" t="s">
        <v>25</v>
      </c>
      <c r="C11" s="34" t="s">
        <v>7</v>
      </c>
      <c r="D11" s="34" t="s">
        <v>4</v>
      </c>
      <c r="E11" s="34" t="s">
        <v>144</v>
      </c>
      <c r="F11" s="40" t="s">
        <v>129</v>
      </c>
      <c r="G11" s="34" t="s">
        <v>6</v>
      </c>
      <c r="H11" s="219">
        <v>13311.71</v>
      </c>
      <c r="I11" s="220">
        <v>14376.64</v>
      </c>
      <c r="J11" s="219">
        <v>10185.95</v>
      </c>
      <c r="K11" s="95">
        <f t="shared" si="0"/>
        <v>4190.689999999999</v>
      </c>
      <c r="L11" s="61" t="s">
        <v>193</v>
      </c>
    </row>
    <row r="12" spans="1:12" ht="15">
      <c r="A12" s="40" t="s">
        <v>171</v>
      </c>
      <c r="B12" s="38" t="s">
        <v>170</v>
      </c>
      <c r="C12" s="34" t="s">
        <v>199</v>
      </c>
      <c r="D12" s="34" t="s">
        <v>4</v>
      </c>
      <c r="E12" s="34" t="s">
        <v>275</v>
      </c>
      <c r="F12" s="40" t="s">
        <v>129</v>
      </c>
      <c r="G12" s="34" t="s">
        <v>6</v>
      </c>
      <c r="H12" s="219">
        <v>7310.83</v>
      </c>
      <c r="I12" s="220">
        <v>7551.92</v>
      </c>
      <c r="J12" s="219">
        <v>1759.45</v>
      </c>
      <c r="K12" s="95">
        <f t="shared" si="0"/>
        <v>5792.47</v>
      </c>
      <c r="L12" s="61" t="s">
        <v>192</v>
      </c>
    </row>
    <row r="13" spans="1:12" ht="15">
      <c r="A13" s="40" t="s">
        <v>64</v>
      </c>
      <c r="B13" s="38" t="s">
        <v>58</v>
      </c>
      <c r="C13" s="34" t="s">
        <v>194</v>
      </c>
      <c r="D13" s="34" t="s">
        <v>12</v>
      </c>
      <c r="E13" s="34" t="s">
        <v>274</v>
      </c>
      <c r="F13" s="40" t="s">
        <v>130</v>
      </c>
      <c r="G13" s="34" t="s">
        <v>6</v>
      </c>
      <c r="H13" s="219">
        <v>4479.75</v>
      </c>
      <c r="I13" s="220">
        <v>7888.21</v>
      </c>
      <c r="J13" s="219">
        <v>3992.73</v>
      </c>
      <c r="K13" s="95">
        <f t="shared" si="0"/>
        <v>3895.48</v>
      </c>
      <c r="L13" s="61" t="s">
        <v>319</v>
      </c>
    </row>
    <row r="14" spans="1:12" ht="15">
      <c r="A14" s="40" t="s">
        <v>48</v>
      </c>
      <c r="B14" s="38" t="s">
        <v>49</v>
      </c>
      <c r="C14" s="34" t="s">
        <v>212</v>
      </c>
      <c r="D14" s="34" t="s">
        <v>4</v>
      </c>
      <c r="E14" s="34" t="s">
        <v>83</v>
      </c>
      <c r="F14" s="40" t="s">
        <v>129</v>
      </c>
      <c r="G14" s="34" t="s">
        <v>6</v>
      </c>
      <c r="H14" s="219">
        <v>9602.15</v>
      </c>
      <c r="I14" s="220">
        <v>11898.65</v>
      </c>
      <c r="J14" s="219">
        <v>2694.37</v>
      </c>
      <c r="K14" s="95">
        <f t="shared" si="0"/>
        <v>9204.279999999999</v>
      </c>
      <c r="L14" s="61" t="s">
        <v>192</v>
      </c>
    </row>
    <row r="15" spans="1:12" ht="15">
      <c r="A15" s="40" t="s">
        <v>50</v>
      </c>
      <c r="B15" s="38" t="s">
        <v>51</v>
      </c>
      <c r="C15" s="34" t="s">
        <v>194</v>
      </c>
      <c r="D15" s="34" t="s">
        <v>12</v>
      </c>
      <c r="E15" s="34" t="s">
        <v>83</v>
      </c>
      <c r="F15" s="40" t="s">
        <v>130</v>
      </c>
      <c r="G15" s="34" t="s">
        <v>6</v>
      </c>
      <c r="H15" s="219">
        <v>4479.75</v>
      </c>
      <c r="I15" s="220">
        <v>5444.16</v>
      </c>
      <c r="J15" s="221">
        <v>844.61</v>
      </c>
      <c r="K15" s="95">
        <f t="shared" si="0"/>
        <v>4599.55</v>
      </c>
      <c r="L15" s="61" t="s">
        <v>192</v>
      </c>
    </row>
    <row r="16" spans="1:12" ht="15">
      <c r="A16" s="40" t="s">
        <v>30</v>
      </c>
      <c r="B16" s="38" t="s">
        <v>31</v>
      </c>
      <c r="C16" s="34" t="s">
        <v>195</v>
      </c>
      <c r="D16" s="34" t="s">
        <v>4</v>
      </c>
      <c r="E16" s="34" t="s">
        <v>10</v>
      </c>
      <c r="F16" s="40" t="s">
        <v>129</v>
      </c>
      <c r="G16" s="34" t="s">
        <v>6</v>
      </c>
      <c r="H16" s="219">
        <v>10706.32</v>
      </c>
      <c r="I16" s="220">
        <v>12419.32</v>
      </c>
      <c r="J16" s="219">
        <v>3497.46</v>
      </c>
      <c r="K16" s="95">
        <f t="shared" si="0"/>
        <v>8921.86</v>
      </c>
      <c r="L16" s="61" t="s">
        <v>192</v>
      </c>
    </row>
    <row r="17" spans="1:12" ht="15">
      <c r="A17" s="40" t="s">
        <v>39</v>
      </c>
      <c r="B17" s="38" t="s">
        <v>36</v>
      </c>
      <c r="C17" s="34" t="s">
        <v>212</v>
      </c>
      <c r="D17" s="34" t="s">
        <v>4</v>
      </c>
      <c r="E17" s="34" t="s">
        <v>5</v>
      </c>
      <c r="F17" s="40" t="s">
        <v>129</v>
      </c>
      <c r="G17" s="34" t="s">
        <v>6</v>
      </c>
      <c r="H17" s="219">
        <v>9602.15</v>
      </c>
      <c r="I17" s="220">
        <v>9986.23</v>
      </c>
      <c r="J17" s="219">
        <v>3063.42</v>
      </c>
      <c r="K17" s="95">
        <f t="shared" si="0"/>
        <v>6922.8099999999995</v>
      </c>
      <c r="L17" s="61" t="s">
        <v>192</v>
      </c>
    </row>
    <row r="18" spans="1:12" ht="15">
      <c r="A18" s="40" t="s">
        <v>69</v>
      </c>
      <c r="B18" s="38" t="s">
        <v>53</v>
      </c>
      <c r="C18" s="34" t="s">
        <v>212</v>
      </c>
      <c r="D18" s="34" t="s">
        <v>4</v>
      </c>
      <c r="E18" s="34" t="s">
        <v>145</v>
      </c>
      <c r="F18" s="40" t="s">
        <v>129</v>
      </c>
      <c r="G18" s="34" t="s">
        <v>6</v>
      </c>
      <c r="H18" s="219">
        <v>9602.15</v>
      </c>
      <c r="I18" s="220">
        <v>9986.23</v>
      </c>
      <c r="J18" s="219">
        <v>2755.55</v>
      </c>
      <c r="K18" s="95">
        <f t="shared" si="0"/>
        <v>7230.679999999999</v>
      </c>
      <c r="L18" s="61" t="s">
        <v>192</v>
      </c>
    </row>
    <row r="19" spans="1:12" ht="15">
      <c r="A19" s="40" t="s">
        <v>28</v>
      </c>
      <c r="B19" s="38" t="s">
        <v>29</v>
      </c>
      <c r="C19" s="34" t="s">
        <v>195</v>
      </c>
      <c r="D19" s="34" t="s">
        <v>4</v>
      </c>
      <c r="E19" s="34" t="s">
        <v>9</v>
      </c>
      <c r="F19" s="40" t="s">
        <v>129</v>
      </c>
      <c r="G19" s="34" t="s">
        <v>6</v>
      </c>
      <c r="H19" s="219">
        <v>10706.32</v>
      </c>
      <c r="I19" s="220">
        <v>12419.32</v>
      </c>
      <c r="J19" s="219">
        <v>3157.07</v>
      </c>
      <c r="K19" s="95">
        <f t="shared" si="0"/>
        <v>9262.25</v>
      </c>
      <c r="L19" s="61" t="s">
        <v>193</v>
      </c>
    </row>
    <row r="20" spans="1:12" ht="15">
      <c r="A20" s="40" t="s">
        <v>65</v>
      </c>
      <c r="B20" s="38" t="s">
        <v>57</v>
      </c>
      <c r="C20" s="34" t="s">
        <v>141</v>
      </c>
      <c r="D20" s="34" t="s">
        <v>4</v>
      </c>
      <c r="E20" s="34" t="s">
        <v>5</v>
      </c>
      <c r="F20" s="40" t="s">
        <v>207</v>
      </c>
      <c r="G20" s="34" t="s">
        <v>6</v>
      </c>
      <c r="H20" s="219">
        <v>9092.01</v>
      </c>
      <c r="I20" s="220">
        <v>10806.93</v>
      </c>
      <c r="J20" s="219">
        <v>2544.89</v>
      </c>
      <c r="K20" s="95">
        <f t="shared" si="0"/>
        <v>8262.04</v>
      </c>
      <c r="L20" s="61" t="s">
        <v>192</v>
      </c>
    </row>
    <row r="21" spans="1:12" ht="15">
      <c r="A21" s="40" t="s">
        <v>179</v>
      </c>
      <c r="B21" s="38" t="s">
        <v>178</v>
      </c>
      <c r="C21" s="34" t="s">
        <v>199</v>
      </c>
      <c r="D21" s="34" t="s">
        <v>4</v>
      </c>
      <c r="E21" s="34" t="s">
        <v>9</v>
      </c>
      <c r="F21" s="40" t="s">
        <v>129</v>
      </c>
      <c r="G21" s="34" t="s">
        <v>6</v>
      </c>
      <c r="H21" s="219">
        <v>7310.83</v>
      </c>
      <c r="I21" s="219">
        <v>7310.83</v>
      </c>
      <c r="J21" s="219">
        <v>1823.95</v>
      </c>
      <c r="K21" s="95">
        <f t="shared" si="0"/>
        <v>5486.88</v>
      </c>
      <c r="L21" s="61" t="s">
        <v>192</v>
      </c>
    </row>
    <row r="22" spans="1:12" ht="15">
      <c r="A22" s="40" t="s">
        <v>140</v>
      </c>
      <c r="B22" s="38" t="s">
        <v>52</v>
      </c>
      <c r="C22" s="34" t="s">
        <v>217</v>
      </c>
      <c r="D22" s="34" t="s">
        <v>15</v>
      </c>
      <c r="E22" s="34" t="s">
        <v>16</v>
      </c>
      <c r="F22" s="40" t="s">
        <v>82</v>
      </c>
      <c r="G22" s="34" t="s">
        <v>17</v>
      </c>
      <c r="H22" s="219">
        <v>13444.21</v>
      </c>
      <c r="I22" s="219">
        <v>16082.79</v>
      </c>
      <c r="J22" s="219">
        <v>3918.07</v>
      </c>
      <c r="K22" s="95">
        <f t="shared" si="0"/>
        <v>12164.720000000001</v>
      </c>
      <c r="L22" s="61" t="s">
        <v>193</v>
      </c>
    </row>
    <row r="23" spans="1:12" ht="15">
      <c r="A23" s="40" t="s">
        <v>121</v>
      </c>
      <c r="B23" s="38" t="s">
        <v>120</v>
      </c>
      <c r="C23" s="34" t="s">
        <v>196</v>
      </c>
      <c r="D23" s="34" t="s">
        <v>15</v>
      </c>
      <c r="E23" s="34" t="s">
        <v>16</v>
      </c>
      <c r="F23" s="40" t="s">
        <v>82</v>
      </c>
      <c r="G23" s="34" t="s">
        <v>17</v>
      </c>
      <c r="H23" s="219">
        <v>10814.27</v>
      </c>
      <c r="I23" s="219">
        <v>11895.7</v>
      </c>
      <c r="J23" s="219">
        <v>3337.8</v>
      </c>
      <c r="K23" s="95">
        <f t="shared" si="0"/>
        <v>8557.900000000001</v>
      </c>
      <c r="L23" s="61" t="s">
        <v>192</v>
      </c>
    </row>
    <row r="24" spans="1:12" ht="22.5">
      <c r="A24" s="40" t="s">
        <v>63</v>
      </c>
      <c r="B24" s="38" t="s">
        <v>59</v>
      </c>
      <c r="C24" s="34" t="s">
        <v>198</v>
      </c>
      <c r="D24" s="34" t="s">
        <v>12</v>
      </c>
      <c r="E24" s="34" t="s">
        <v>275</v>
      </c>
      <c r="F24" s="40" t="s">
        <v>130</v>
      </c>
      <c r="G24" s="34" t="s">
        <v>6</v>
      </c>
      <c r="H24" s="219">
        <v>4764.38</v>
      </c>
      <c r="I24" s="219">
        <v>7879.11</v>
      </c>
      <c r="J24" s="219">
        <v>4243.13</v>
      </c>
      <c r="K24" s="95">
        <f t="shared" si="0"/>
        <v>3635.9799999999996</v>
      </c>
      <c r="L24" s="61" t="s">
        <v>320</v>
      </c>
    </row>
    <row r="25" spans="1:12" ht="15">
      <c r="A25" s="40" t="s">
        <v>26</v>
      </c>
      <c r="B25" s="38" t="s">
        <v>27</v>
      </c>
      <c r="C25" s="34" t="s">
        <v>195</v>
      </c>
      <c r="D25" s="34" t="s">
        <v>4</v>
      </c>
      <c r="E25" s="34" t="s">
        <v>146</v>
      </c>
      <c r="F25" s="40" t="s">
        <v>129</v>
      </c>
      <c r="G25" s="34" t="s">
        <v>6</v>
      </c>
      <c r="H25" s="219">
        <v>10706.32</v>
      </c>
      <c r="I25" s="219">
        <v>13399.32</v>
      </c>
      <c r="J25" s="219">
        <v>5645.2</v>
      </c>
      <c r="K25" s="95">
        <f t="shared" si="0"/>
        <v>7754.12</v>
      </c>
      <c r="L25" s="61" t="s">
        <v>225</v>
      </c>
    </row>
    <row r="26" spans="1:12" ht="15">
      <c r="A26" s="40" t="s">
        <v>169</v>
      </c>
      <c r="B26" s="38" t="s">
        <v>60</v>
      </c>
      <c r="C26" s="34" t="s">
        <v>13</v>
      </c>
      <c r="D26" s="34" t="s">
        <v>12</v>
      </c>
      <c r="E26" s="34" t="s">
        <v>146</v>
      </c>
      <c r="F26" s="40" t="s">
        <v>130</v>
      </c>
      <c r="G26" s="34" t="s">
        <v>6</v>
      </c>
      <c r="H26" s="219">
        <v>4214.81</v>
      </c>
      <c r="I26" s="219">
        <v>6453.99</v>
      </c>
      <c r="J26" s="219">
        <v>3649.36</v>
      </c>
      <c r="K26" s="95">
        <f t="shared" si="0"/>
        <v>2804.6299999999997</v>
      </c>
      <c r="L26" s="61" t="s">
        <v>225</v>
      </c>
    </row>
    <row r="27" spans="1:12" ht="15">
      <c r="A27" s="40" t="s">
        <v>40</v>
      </c>
      <c r="B27" s="38" t="s">
        <v>41</v>
      </c>
      <c r="C27" s="34" t="s">
        <v>194</v>
      </c>
      <c r="D27" s="34" t="s">
        <v>12</v>
      </c>
      <c r="E27" s="34" t="s">
        <v>5</v>
      </c>
      <c r="F27" s="40" t="s">
        <v>130</v>
      </c>
      <c r="G27" s="34" t="s">
        <v>6</v>
      </c>
      <c r="H27" s="219">
        <v>4479.75</v>
      </c>
      <c r="I27" s="219">
        <v>4658.94</v>
      </c>
      <c r="J27" s="219">
        <v>1623.9</v>
      </c>
      <c r="K27" s="95">
        <f t="shared" si="0"/>
        <v>3035.0399999999995</v>
      </c>
      <c r="L27" s="61" t="s">
        <v>192</v>
      </c>
    </row>
    <row r="28" spans="1:12" ht="15">
      <c r="A28" s="40" t="s">
        <v>177</v>
      </c>
      <c r="B28" s="38" t="s">
        <v>172</v>
      </c>
      <c r="C28" s="34" t="s">
        <v>199</v>
      </c>
      <c r="D28" s="34" t="s">
        <v>4</v>
      </c>
      <c r="E28" s="34" t="s">
        <v>10</v>
      </c>
      <c r="F28" s="40" t="s">
        <v>129</v>
      </c>
      <c r="G28" s="34" t="s">
        <v>6</v>
      </c>
      <c r="H28" s="219">
        <v>7310.83</v>
      </c>
      <c r="I28" s="219">
        <v>7310.83</v>
      </c>
      <c r="J28" s="219">
        <v>2068.84</v>
      </c>
      <c r="K28" s="95">
        <f t="shared" si="0"/>
        <v>5241.99</v>
      </c>
      <c r="L28" s="61" t="s">
        <v>192</v>
      </c>
    </row>
    <row r="29" spans="1:12" ht="15">
      <c r="A29" s="40" t="s">
        <v>68</v>
      </c>
      <c r="B29" s="38" t="s">
        <v>54</v>
      </c>
      <c r="C29" s="34" t="s">
        <v>141</v>
      </c>
      <c r="D29" s="34" t="s">
        <v>4</v>
      </c>
      <c r="E29" s="34" t="s">
        <v>9</v>
      </c>
      <c r="F29" s="40" t="s">
        <v>129</v>
      </c>
      <c r="G29" s="34" t="s">
        <v>6</v>
      </c>
      <c r="H29" s="219">
        <v>9092.01</v>
      </c>
      <c r="I29" s="219">
        <v>10183.05</v>
      </c>
      <c r="J29" s="219">
        <v>2622.47</v>
      </c>
      <c r="K29" s="95">
        <f t="shared" si="0"/>
        <v>7560.58</v>
      </c>
      <c r="L29" s="61" t="s">
        <v>192</v>
      </c>
    </row>
    <row r="30" spans="1:12" ht="15">
      <c r="A30" s="40" t="s">
        <v>37</v>
      </c>
      <c r="B30" s="38" t="s">
        <v>38</v>
      </c>
      <c r="C30" s="34" t="s">
        <v>198</v>
      </c>
      <c r="D30" s="34" t="s">
        <v>12</v>
      </c>
      <c r="E30" s="34" t="s">
        <v>145</v>
      </c>
      <c r="F30" s="40" t="s">
        <v>130</v>
      </c>
      <c r="G30" s="34" t="s">
        <v>6</v>
      </c>
      <c r="H30" s="219">
        <v>4764.38</v>
      </c>
      <c r="I30" s="219">
        <v>5431.39</v>
      </c>
      <c r="J30" s="219">
        <v>1487.43</v>
      </c>
      <c r="K30" s="95">
        <f t="shared" si="0"/>
        <v>3943.96</v>
      </c>
      <c r="L30" s="61" t="s">
        <v>192</v>
      </c>
    </row>
    <row r="31" spans="1:12" ht="15">
      <c r="A31" s="40" t="s">
        <v>46</v>
      </c>
      <c r="B31" s="38" t="s">
        <v>47</v>
      </c>
      <c r="C31" s="34" t="s">
        <v>212</v>
      </c>
      <c r="D31" s="34" t="s">
        <v>4</v>
      </c>
      <c r="E31" s="34" t="s">
        <v>5</v>
      </c>
      <c r="F31" s="40" t="s">
        <v>208</v>
      </c>
      <c r="G31" s="34" t="s">
        <v>6</v>
      </c>
      <c r="H31" s="219">
        <v>9602.15</v>
      </c>
      <c r="I31" s="219">
        <v>12217.64</v>
      </c>
      <c r="J31" s="219">
        <v>3891.39</v>
      </c>
      <c r="K31" s="95">
        <f t="shared" si="0"/>
        <v>8326.25</v>
      </c>
      <c r="L31" s="61" t="s">
        <v>225</v>
      </c>
    </row>
    <row r="32" spans="1:12" ht="15">
      <c r="A32" s="40" t="s">
        <v>34</v>
      </c>
      <c r="B32" s="38" t="s">
        <v>35</v>
      </c>
      <c r="C32" s="34" t="s">
        <v>298</v>
      </c>
      <c r="D32" s="34" t="s">
        <v>12</v>
      </c>
      <c r="E32" s="34" t="s">
        <v>145</v>
      </c>
      <c r="F32" s="40" t="s">
        <v>130</v>
      </c>
      <c r="G32" s="34" t="s">
        <v>6</v>
      </c>
      <c r="H32" s="219">
        <v>5068.56</v>
      </c>
      <c r="I32" s="219">
        <v>5778.16</v>
      </c>
      <c r="J32" s="219">
        <v>1244.13</v>
      </c>
      <c r="K32" s="95">
        <f t="shared" si="0"/>
        <v>4534.03</v>
      </c>
      <c r="L32" s="61" t="s">
        <v>192</v>
      </c>
    </row>
    <row r="33" spans="1:12" ht="15">
      <c r="A33" s="40" t="s">
        <v>67</v>
      </c>
      <c r="B33" s="38" t="s">
        <v>55</v>
      </c>
      <c r="C33" s="34" t="s">
        <v>141</v>
      </c>
      <c r="D33" s="34" t="s">
        <v>4</v>
      </c>
      <c r="E33" s="34" t="s">
        <v>147</v>
      </c>
      <c r="F33" s="40" t="s">
        <v>81</v>
      </c>
      <c r="G33" s="34" t="s">
        <v>18</v>
      </c>
      <c r="H33" s="219">
        <v>9092.01</v>
      </c>
      <c r="I33" s="219">
        <v>11282.37</v>
      </c>
      <c r="J33" s="219">
        <v>4583.4</v>
      </c>
      <c r="K33" s="95">
        <f t="shared" si="0"/>
        <v>6698.970000000001</v>
      </c>
      <c r="L33" s="61" t="s">
        <v>225</v>
      </c>
    </row>
    <row r="34" spans="1:12" ht="15">
      <c r="A34" s="40" t="s">
        <v>42</v>
      </c>
      <c r="B34" s="38" t="s">
        <v>43</v>
      </c>
      <c r="C34" s="34" t="s">
        <v>194</v>
      </c>
      <c r="D34" s="34" t="s">
        <v>12</v>
      </c>
      <c r="E34" s="34" t="s">
        <v>10</v>
      </c>
      <c r="F34" s="40" t="s">
        <v>130</v>
      </c>
      <c r="G34" s="34" t="s">
        <v>6</v>
      </c>
      <c r="H34" s="219">
        <v>4479.75</v>
      </c>
      <c r="I34" s="219">
        <v>4658.94</v>
      </c>
      <c r="J34" s="219">
        <v>1003.37</v>
      </c>
      <c r="K34" s="95">
        <f t="shared" si="0"/>
        <v>3655.5699999999997</v>
      </c>
      <c r="L34" s="61" t="s">
        <v>192</v>
      </c>
    </row>
    <row r="35" spans="1:12" ht="15">
      <c r="A35" s="40" t="s">
        <v>66</v>
      </c>
      <c r="B35" s="38" t="s">
        <v>56</v>
      </c>
      <c r="C35" s="34" t="s">
        <v>141</v>
      </c>
      <c r="D35" s="34" t="s">
        <v>4</v>
      </c>
      <c r="E35" s="34" t="s">
        <v>147</v>
      </c>
      <c r="F35" s="40" t="s">
        <v>81</v>
      </c>
      <c r="G35" s="34" t="s">
        <v>18</v>
      </c>
      <c r="H35" s="219">
        <v>9092.01</v>
      </c>
      <c r="I35" s="219">
        <v>9273.85</v>
      </c>
      <c r="J35" s="219">
        <v>2578.17</v>
      </c>
      <c r="K35" s="95">
        <f t="shared" si="0"/>
        <v>6695.68</v>
      </c>
      <c r="L35" s="61" t="s">
        <v>193</v>
      </c>
    </row>
    <row r="36" spans="1:12" ht="15">
      <c r="A36" s="41" t="s">
        <v>310</v>
      </c>
      <c r="B36" s="39" t="s">
        <v>322</v>
      </c>
      <c r="C36" s="35"/>
      <c r="D36" s="35" t="s">
        <v>230</v>
      </c>
      <c r="E36" s="35" t="s">
        <v>275</v>
      </c>
      <c r="F36" s="41" t="s">
        <v>303</v>
      </c>
      <c r="G36" s="35" t="s">
        <v>18</v>
      </c>
      <c r="H36" s="53">
        <v>850</v>
      </c>
      <c r="I36" s="53">
        <v>1037</v>
      </c>
      <c r="J36" s="53">
        <v>0</v>
      </c>
      <c r="K36" s="52">
        <f t="shared" si="0"/>
        <v>1037</v>
      </c>
      <c r="L36" s="62" t="s">
        <v>238</v>
      </c>
    </row>
    <row r="37" spans="1:12" ht="15">
      <c r="A37" s="41" t="s">
        <v>272</v>
      </c>
      <c r="B37" s="39" t="s">
        <v>271</v>
      </c>
      <c r="C37" s="35"/>
      <c r="D37" s="35" t="s">
        <v>230</v>
      </c>
      <c r="E37" s="35" t="s">
        <v>146</v>
      </c>
      <c r="F37" s="41" t="s">
        <v>303</v>
      </c>
      <c r="G37" s="35" t="s">
        <v>18</v>
      </c>
      <c r="H37" s="51">
        <v>850</v>
      </c>
      <c r="I37" s="52">
        <v>1037</v>
      </c>
      <c r="J37" s="52">
        <v>0</v>
      </c>
      <c r="K37" s="52">
        <f t="shared" si="0"/>
        <v>1037</v>
      </c>
      <c r="L37" s="62" t="s">
        <v>238</v>
      </c>
    </row>
    <row r="38" spans="1:12" ht="15">
      <c r="A38" s="217" t="s">
        <v>316</v>
      </c>
      <c r="B38" s="35">
        <v>1018</v>
      </c>
      <c r="C38" s="218"/>
      <c r="D38" s="35" t="s">
        <v>230</v>
      </c>
      <c r="E38" s="35" t="s">
        <v>274</v>
      </c>
      <c r="F38" s="41" t="s">
        <v>303</v>
      </c>
      <c r="G38" s="35" t="s">
        <v>18</v>
      </c>
      <c r="H38" s="53">
        <v>850</v>
      </c>
      <c r="I38" s="53">
        <v>1037</v>
      </c>
      <c r="J38" s="53">
        <v>0</v>
      </c>
      <c r="K38" s="52">
        <f>I38-J38</f>
        <v>1037</v>
      </c>
      <c r="L38" s="62" t="s">
        <v>238</v>
      </c>
    </row>
    <row r="39" spans="1:12" ht="15">
      <c r="A39" s="41" t="s">
        <v>233</v>
      </c>
      <c r="B39" s="39" t="s">
        <v>232</v>
      </c>
      <c r="C39" s="35"/>
      <c r="D39" s="35" t="s">
        <v>234</v>
      </c>
      <c r="E39" s="35" t="s">
        <v>5</v>
      </c>
      <c r="F39" s="41" t="s">
        <v>303</v>
      </c>
      <c r="G39" s="35" t="s">
        <v>17</v>
      </c>
      <c r="H39" s="51">
        <v>1000</v>
      </c>
      <c r="I39" s="51">
        <v>1022</v>
      </c>
      <c r="J39" s="53">
        <v>0</v>
      </c>
      <c r="K39" s="52">
        <f t="shared" si="0"/>
        <v>1022</v>
      </c>
      <c r="L39" s="62" t="s">
        <v>238</v>
      </c>
    </row>
    <row r="40" spans="1:12" ht="15">
      <c r="A40" s="41" t="s">
        <v>229</v>
      </c>
      <c r="B40" s="39" t="s">
        <v>228</v>
      </c>
      <c r="C40" s="35"/>
      <c r="D40" s="35" t="s">
        <v>230</v>
      </c>
      <c r="E40" s="35" t="s">
        <v>9</v>
      </c>
      <c r="F40" s="41" t="s">
        <v>303</v>
      </c>
      <c r="G40" s="35" t="s">
        <v>17</v>
      </c>
      <c r="H40" s="51">
        <v>1000</v>
      </c>
      <c r="I40" s="51">
        <v>1187</v>
      </c>
      <c r="J40" s="53">
        <v>0</v>
      </c>
      <c r="K40" s="52">
        <f t="shared" si="0"/>
        <v>1187</v>
      </c>
      <c r="L40" s="62" t="s">
        <v>238</v>
      </c>
    </row>
    <row r="41" spans="1:12" ht="15">
      <c r="A41" s="41" t="s">
        <v>240</v>
      </c>
      <c r="B41" s="39" t="s">
        <v>239</v>
      </c>
      <c r="C41" s="35"/>
      <c r="D41" s="35" t="s">
        <v>230</v>
      </c>
      <c r="E41" s="35" t="s">
        <v>277</v>
      </c>
      <c r="F41" s="41" t="s">
        <v>303</v>
      </c>
      <c r="G41" s="35" t="s">
        <v>18</v>
      </c>
      <c r="H41" s="51">
        <v>850</v>
      </c>
      <c r="I41" s="51">
        <v>1037</v>
      </c>
      <c r="J41" s="53">
        <v>0</v>
      </c>
      <c r="K41" s="52">
        <f t="shared" si="0"/>
        <v>1037</v>
      </c>
      <c r="L41" s="62" t="s">
        <v>238</v>
      </c>
    </row>
    <row r="42" spans="1:12" ht="15">
      <c r="A42" s="41" t="s">
        <v>318</v>
      </c>
      <c r="B42" s="39" t="s">
        <v>324</v>
      </c>
      <c r="C42" s="35"/>
      <c r="D42" s="35" t="s">
        <v>234</v>
      </c>
      <c r="E42" s="35" t="s">
        <v>10</v>
      </c>
      <c r="F42" s="41" t="s">
        <v>303</v>
      </c>
      <c r="G42" s="35" t="s">
        <v>18</v>
      </c>
      <c r="H42" s="53">
        <v>850</v>
      </c>
      <c r="I42" s="53">
        <v>1037</v>
      </c>
      <c r="J42" s="53">
        <v>0</v>
      </c>
      <c r="K42" s="52">
        <f t="shared" si="0"/>
        <v>1037</v>
      </c>
      <c r="L42" s="62" t="s">
        <v>238</v>
      </c>
    </row>
    <row r="43" spans="1:12" ht="15">
      <c r="A43" s="41" t="s">
        <v>317</v>
      </c>
      <c r="B43" s="39" t="s">
        <v>323</v>
      </c>
      <c r="C43" s="35"/>
      <c r="D43" s="35" t="s">
        <v>230</v>
      </c>
      <c r="E43" s="35" t="s">
        <v>146</v>
      </c>
      <c r="F43" s="41" t="s">
        <v>303</v>
      </c>
      <c r="G43" s="35" t="s">
        <v>18</v>
      </c>
      <c r="H43" s="53">
        <v>850</v>
      </c>
      <c r="I43" s="53">
        <v>1037</v>
      </c>
      <c r="J43" s="53">
        <v>0</v>
      </c>
      <c r="K43" s="52">
        <f>I43-J43</f>
        <v>1037</v>
      </c>
      <c r="L43" s="62" t="s">
        <v>238</v>
      </c>
    </row>
    <row r="44" spans="1:12" ht="15">
      <c r="A44" s="42" t="s">
        <v>123</v>
      </c>
      <c r="B44" s="31" t="s">
        <v>253</v>
      </c>
      <c r="C44" s="36"/>
      <c r="D44" s="36" t="s">
        <v>77</v>
      </c>
      <c r="E44" s="36" t="s">
        <v>247</v>
      </c>
      <c r="F44" s="42" t="s">
        <v>254</v>
      </c>
      <c r="G44" s="36" t="s">
        <v>6</v>
      </c>
      <c r="H44" s="54">
        <v>6525.15</v>
      </c>
      <c r="I44" s="54">
        <v>6525.15</v>
      </c>
      <c r="J44" s="54">
        <v>0</v>
      </c>
      <c r="K44" s="45">
        <f t="shared" si="0"/>
        <v>6525.15</v>
      </c>
      <c r="L44" s="63" t="s">
        <v>283</v>
      </c>
    </row>
    <row r="45" spans="1:12" ht="15">
      <c r="A45" s="42" t="s">
        <v>250</v>
      </c>
      <c r="B45" s="31" t="s">
        <v>249</v>
      </c>
      <c r="C45" s="36"/>
      <c r="D45" s="36" t="s">
        <v>77</v>
      </c>
      <c r="E45" s="36" t="s">
        <v>247</v>
      </c>
      <c r="F45" s="42" t="s">
        <v>124</v>
      </c>
      <c r="G45" s="36" t="s">
        <v>6</v>
      </c>
      <c r="H45" s="54">
        <v>5900</v>
      </c>
      <c r="I45" s="54">
        <v>5900</v>
      </c>
      <c r="J45" s="54">
        <v>0</v>
      </c>
      <c r="K45" s="45">
        <f t="shared" si="0"/>
        <v>5900</v>
      </c>
      <c r="L45" s="63" t="s">
        <v>248</v>
      </c>
    </row>
    <row r="46" spans="1:12" ht="15">
      <c r="A46" s="42" t="s">
        <v>258</v>
      </c>
      <c r="B46" s="31" t="s">
        <v>257</v>
      </c>
      <c r="C46" s="36"/>
      <c r="D46" s="36" t="s">
        <v>77</v>
      </c>
      <c r="E46" s="36" t="s">
        <v>247</v>
      </c>
      <c r="F46" s="42" t="s">
        <v>124</v>
      </c>
      <c r="G46" s="36" t="s">
        <v>6</v>
      </c>
      <c r="H46" s="54">
        <v>5900</v>
      </c>
      <c r="I46" s="54">
        <v>5900</v>
      </c>
      <c r="J46" s="54">
        <v>0</v>
      </c>
      <c r="K46" s="45">
        <f t="shared" si="0"/>
        <v>5900</v>
      </c>
      <c r="L46" s="63" t="s">
        <v>248</v>
      </c>
    </row>
    <row r="47" spans="1:12" ht="15">
      <c r="A47" s="42" t="s">
        <v>292</v>
      </c>
      <c r="B47" s="31" t="s">
        <v>294</v>
      </c>
      <c r="C47" s="36"/>
      <c r="D47" s="36" t="s">
        <v>77</v>
      </c>
      <c r="E47" s="36" t="s">
        <v>293</v>
      </c>
      <c r="F47" s="42" t="s">
        <v>124</v>
      </c>
      <c r="G47" s="36" t="s">
        <v>6</v>
      </c>
      <c r="H47" s="54">
        <v>5500</v>
      </c>
      <c r="I47" s="54">
        <v>5500</v>
      </c>
      <c r="J47" s="54">
        <v>0</v>
      </c>
      <c r="K47" s="45">
        <f t="shared" si="0"/>
        <v>5500</v>
      </c>
      <c r="L47" s="63" t="s">
        <v>282</v>
      </c>
    </row>
    <row r="48" spans="1:12" ht="15">
      <c r="A48" s="42" t="s">
        <v>295</v>
      </c>
      <c r="B48" s="31" t="s">
        <v>325</v>
      </c>
      <c r="C48" s="36"/>
      <c r="D48" s="36" t="s">
        <v>77</v>
      </c>
      <c r="E48" s="36" t="s">
        <v>247</v>
      </c>
      <c r="F48" s="42" t="s">
        <v>124</v>
      </c>
      <c r="G48" s="36" t="s">
        <v>6</v>
      </c>
      <c r="H48" s="54">
        <v>5900</v>
      </c>
      <c r="I48" s="54">
        <v>5900</v>
      </c>
      <c r="J48" s="54">
        <v>0</v>
      </c>
      <c r="K48" s="45">
        <f t="shared" si="0"/>
        <v>5900</v>
      </c>
      <c r="L48" s="63" t="s">
        <v>248</v>
      </c>
    </row>
    <row r="49" spans="1:12" ht="15">
      <c r="A49" s="42" t="s">
        <v>74</v>
      </c>
      <c r="B49" s="31" t="s">
        <v>71</v>
      </c>
      <c r="C49" s="36"/>
      <c r="D49" s="36" t="s">
        <v>77</v>
      </c>
      <c r="E49" s="36" t="s">
        <v>146</v>
      </c>
      <c r="F49" s="42" t="s">
        <v>124</v>
      </c>
      <c r="G49" s="36" t="s">
        <v>6</v>
      </c>
      <c r="H49" s="54">
        <v>3750</v>
      </c>
      <c r="I49" s="54">
        <v>3750</v>
      </c>
      <c r="J49" s="54">
        <v>0</v>
      </c>
      <c r="K49" s="45">
        <f t="shared" si="0"/>
        <v>3750</v>
      </c>
      <c r="L49" s="63" t="s">
        <v>282</v>
      </c>
    </row>
    <row r="50" spans="1:12" ht="15">
      <c r="A50" s="42" t="s">
        <v>268</v>
      </c>
      <c r="B50" s="31" t="s">
        <v>267</v>
      </c>
      <c r="C50" s="36"/>
      <c r="D50" s="36" t="s">
        <v>77</v>
      </c>
      <c r="E50" s="36" t="s">
        <v>247</v>
      </c>
      <c r="F50" s="42" t="s">
        <v>269</v>
      </c>
      <c r="G50" s="36" t="s">
        <v>6</v>
      </c>
      <c r="H50" s="54">
        <v>6500</v>
      </c>
      <c r="I50" s="54">
        <v>6500</v>
      </c>
      <c r="J50" s="54">
        <v>0</v>
      </c>
      <c r="K50" s="45">
        <f t="shared" si="0"/>
        <v>6500</v>
      </c>
      <c r="L50" s="63" t="s">
        <v>248</v>
      </c>
    </row>
    <row r="51" spans="1:12" ht="15">
      <c r="A51" s="42" t="s">
        <v>262</v>
      </c>
      <c r="B51" s="31" t="s">
        <v>261</v>
      </c>
      <c r="C51" s="36"/>
      <c r="D51" s="36" t="s">
        <v>77</v>
      </c>
      <c r="E51" s="36" t="s">
        <v>247</v>
      </c>
      <c r="F51" s="42" t="s">
        <v>124</v>
      </c>
      <c r="G51" s="36" t="s">
        <v>6</v>
      </c>
      <c r="H51" s="54">
        <v>5900</v>
      </c>
      <c r="I51" s="54">
        <v>5900</v>
      </c>
      <c r="J51" s="54">
        <v>0</v>
      </c>
      <c r="K51" s="45">
        <f t="shared" si="0"/>
        <v>5900</v>
      </c>
      <c r="L51" s="63" t="s">
        <v>248</v>
      </c>
    </row>
    <row r="52" spans="1:12" ht="15">
      <c r="A52" s="42" t="s">
        <v>264</v>
      </c>
      <c r="B52" s="31" t="s">
        <v>263</v>
      </c>
      <c r="C52" s="36"/>
      <c r="D52" s="36" t="s">
        <v>77</v>
      </c>
      <c r="E52" s="36" t="s">
        <v>247</v>
      </c>
      <c r="F52" s="42" t="s">
        <v>124</v>
      </c>
      <c r="G52" s="36" t="s">
        <v>6</v>
      </c>
      <c r="H52" s="54">
        <v>5900</v>
      </c>
      <c r="I52" s="54">
        <v>5900</v>
      </c>
      <c r="J52" s="54">
        <v>0</v>
      </c>
      <c r="K52" s="45">
        <f t="shared" si="0"/>
        <v>5900</v>
      </c>
      <c r="L52" s="63" t="s">
        <v>248</v>
      </c>
    </row>
    <row r="53" spans="1:12" ht="15">
      <c r="A53" s="42" t="s">
        <v>75</v>
      </c>
      <c r="B53" s="31" t="s">
        <v>72</v>
      </c>
      <c r="C53" s="36"/>
      <c r="D53" s="36" t="s">
        <v>77</v>
      </c>
      <c r="E53" s="36" t="s">
        <v>275</v>
      </c>
      <c r="F53" s="42" t="s">
        <v>124</v>
      </c>
      <c r="G53" s="36" t="s">
        <v>6</v>
      </c>
      <c r="H53" s="54">
        <v>3750</v>
      </c>
      <c r="I53" s="54">
        <v>3750</v>
      </c>
      <c r="J53" s="54">
        <v>0</v>
      </c>
      <c r="K53" s="45">
        <f t="shared" si="0"/>
        <v>3750</v>
      </c>
      <c r="L53" s="63" t="s">
        <v>78</v>
      </c>
    </row>
    <row r="54" spans="1:12" ht="15">
      <c r="A54" s="42" t="s">
        <v>297</v>
      </c>
      <c r="B54" s="31" t="s">
        <v>296</v>
      </c>
      <c r="C54" s="36"/>
      <c r="D54" s="36" t="s">
        <v>77</v>
      </c>
      <c r="E54" s="36" t="s">
        <v>247</v>
      </c>
      <c r="F54" s="42" t="s">
        <v>254</v>
      </c>
      <c r="G54" s="36" t="s">
        <v>6</v>
      </c>
      <c r="H54" s="54">
        <v>1226</v>
      </c>
      <c r="I54" s="54">
        <v>1226</v>
      </c>
      <c r="J54" s="54">
        <v>0</v>
      </c>
      <c r="K54" s="45">
        <f t="shared" si="0"/>
        <v>1226</v>
      </c>
      <c r="L54" s="63" t="s">
        <v>248</v>
      </c>
    </row>
    <row r="55" spans="1:12" ht="15">
      <c r="A55" s="42" t="s">
        <v>266</v>
      </c>
      <c r="B55" s="31" t="s">
        <v>265</v>
      </c>
      <c r="C55" s="36"/>
      <c r="D55" s="36" t="s">
        <v>77</v>
      </c>
      <c r="E55" s="36" t="s">
        <v>247</v>
      </c>
      <c r="F55" s="42" t="s">
        <v>124</v>
      </c>
      <c r="G55" s="36" t="s">
        <v>6</v>
      </c>
      <c r="H55" s="54">
        <v>5900</v>
      </c>
      <c r="I55" s="54">
        <v>5900</v>
      </c>
      <c r="J55" s="54">
        <v>0</v>
      </c>
      <c r="K55" s="45">
        <f t="shared" si="0"/>
        <v>5900</v>
      </c>
      <c r="L55" s="63" t="s">
        <v>248</v>
      </c>
    </row>
    <row r="56" spans="1:12" ht="15">
      <c r="A56" s="42" t="s">
        <v>260</v>
      </c>
      <c r="B56" s="31" t="s">
        <v>259</v>
      </c>
      <c r="C56" s="36"/>
      <c r="D56" s="36" t="s">
        <v>77</v>
      </c>
      <c r="E56" s="36" t="s">
        <v>247</v>
      </c>
      <c r="F56" s="42" t="s">
        <v>124</v>
      </c>
      <c r="G56" s="36" t="s">
        <v>6</v>
      </c>
      <c r="H56" s="54">
        <v>5900</v>
      </c>
      <c r="I56" s="54">
        <v>5900</v>
      </c>
      <c r="J56" s="54">
        <v>0</v>
      </c>
      <c r="K56" s="45">
        <f t="shared" si="0"/>
        <v>5900</v>
      </c>
      <c r="L56" s="63" t="s">
        <v>248</v>
      </c>
    </row>
    <row r="57" spans="1:12" ht="15">
      <c r="A57" s="42" t="s">
        <v>246</v>
      </c>
      <c r="B57" s="31" t="s">
        <v>245</v>
      </c>
      <c r="C57" s="36"/>
      <c r="D57" s="36" t="s">
        <v>77</v>
      </c>
      <c r="E57" s="36" t="s">
        <v>247</v>
      </c>
      <c r="F57" s="42" t="s">
        <v>124</v>
      </c>
      <c r="G57" s="36" t="s">
        <v>6</v>
      </c>
      <c r="H57" s="54">
        <v>5900</v>
      </c>
      <c r="I57" s="54">
        <v>5900</v>
      </c>
      <c r="J57" s="54">
        <v>0</v>
      </c>
      <c r="K57" s="45">
        <f t="shared" si="0"/>
        <v>5900</v>
      </c>
      <c r="L57" s="63" t="s">
        <v>248</v>
      </c>
    </row>
    <row r="58" spans="1:12" ht="15">
      <c r="A58" s="42" t="s">
        <v>256</v>
      </c>
      <c r="B58" s="31" t="s">
        <v>255</v>
      </c>
      <c r="C58" s="36"/>
      <c r="D58" s="36" t="s">
        <v>77</v>
      </c>
      <c r="E58" s="36" t="s">
        <v>247</v>
      </c>
      <c r="F58" s="42" t="s">
        <v>124</v>
      </c>
      <c r="G58" s="36" t="s">
        <v>6</v>
      </c>
      <c r="H58" s="54">
        <v>5900</v>
      </c>
      <c r="I58" s="54">
        <v>5900</v>
      </c>
      <c r="J58" s="54">
        <v>0</v>
      </c>
      <c r="K58" s="45">
        <f t="shared" si="0"/>
        <v>5900</v>
      </c>
      <c r="L58" s="63" t="s">
        <v>248</v>
      </c>
    </row>
    <row r="59" spans="1:12" ht="15">
      <c r="A59" s="42" t="s">
        <v>76</v>
      </c>
      <c r="B59" s="31" t="s">
        <v>251</v>
      </c>
      <c r="C59" s="36"/>
      <c r="D59" s="36" t="s">
        <v>77</v>
      </c>
      <c r="E59" s="36" t="s">
        <v>247</v>
      </c>
      <c r="F59" s="42" t="s">
        <v>124</v>
      </c>
      <c r="G59" s="36" t="s">
        <v>6</v>
      </c>
      <c r="H59" s="54">
        <v>5900</v>
      </c>
      <c r="I59" s="54">
        <v>5900</v>
      </c>
      <c r="J59" s="54">
        <v>0</v>
      </c>
      <c r="K59" s="45">
        <f t="shared" si="0"/>
        <v>5900</v>
      </c>
      <c r="L59" s="63" t="s">
        <v>248</v>
      </c>
    </row>
    <row r="60" spans="1:12" ht="15">
      <c r="A60" s="141"/>
      <c r="B60" s="140"/>
      <c r="C60" s="140"/>
      <c r="D60" s="140"/>
      <c r="E60" s="140"/>
      <c r="F60" s="141"/>
      <c r="G60" s="140" t="s">
        <v>165</v>
      </c>
      <c r="H60" s="142">
        <f>SUM(H2:H59)</f>
        <v>435412.71</v>
      </c>
      <c r="I60" s="142">
        <f>SUM(I2:I59)</f>
        <v>477960.64</v>
      </c>
      <c r="J60" s="142">
        <f>SUM(J2:J59)</f>
        <v>118343.45</v>
      </c>
      <c r="K60" s="142">
        <f>SUM(K2:K59)</f>
        <v>359617.19000000006</v>
      </c>
      <c r="L60" s="214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115" zoomScaleNormal="115" zoomScalePageLayoutView="0" workbookViewId="0" topLeftCell="B27">
      <selection activeCell="N32" sqref="N32"/>
    </sheetView>
  </sheetViews>
  <sheetFormatPr defaultColWidth="9.140625" defaultRowHeight="15"/>
  <cols>
    <col min="1" max="1" width="29.7109375" style="128" bestFit="1" customWidth="1"/>
    <col min="2" max="2" width="8.00390625" style="43" customWidth="1"/>
    <col min="3" max="5" width="9.140625" style="43" customWidth="1"/>
    <col min="6" max="6" width="30.140625" style="128" bestFit="1" customWidth="1"/>
    <col min="7" max="7" width="10.28125" style="43" customWidth="1"/>
    <col min="8" max="12" width="9.7109375" style="43" customWidth="1"/>
    <col min="13" max="13" width="29.140625" style="64" bestFit="1" customWidth="1"/>
  </cols>
  <sheetData>
    <row r="1" spans="1:13" ht="22.5">
      <c r="A1" s="213" t="s">
        <v>330</v>
      </c>
      <c r="B1" s="144" t="s">
        <v>136</v>
      </c>
      <c r="C1" s="57" t="s">
        <v>131</v>
      </c>
      <c r="D1" s="145" t="s">
        <v>132</v>
      </c>
      <c r="E1" s="145" t="s">
        <v>133</v>
      </c>
      <c r="F1" s="145" t="s">
        <v>134</v>
      </c>
      <c r="G1" s="57" t="s">
        <v>135</v>
      </c>
      <c r="H1" s="146" t="s">
        <v>126</v>
      </c>
      <c r="I1" s="146" t="s">
        <v>138</v>
      </c>
      <c r="J1" s="146" t="s">
        <v>127</v>
      </c>
      <c r="K1" s="146" t="s">
        <v>128</v>
      </c>
      <c r="L1" s="146" t="s">
        <v>331</v>
      </c>
      <c r="M1" s="160" t="s">
        <v>137</v>
      </c>
    </row>
    <row r="2" spans="1:13" ht="15">
      <c r="A2" s="55" t="s">
        <v>19</v>
      </c>
      <c r="B2" s="30" t="s">
        <v>20</v>
      </c>
      <c r="C2" s="32" t="s">
        <v>2</v>
      </c>
      <c r="D2" s="32" t="s">
        <v>0</v>
      </c>
      <c r="E2" s="32" t="s">
        <v>142</v>
      </c>
      <c r="F2" s="55" t="s">
        <v>1</v>
      </c>
      <c r="G2" s="32"/>
      <c r="H2" s="44">
        <v>31800.56</v>
      </c>
      <c r="I2" s="44">
        <v>123656.83</v>
      </c>
      <c r="J2" s="44">
        <v>33228.68</v>
      </c>
      <c r="K2" s="44">
        <f aca="true" t="shared" si="0" ref="K2:K7">I2-J2</f>
        <v>90428.15</v>
      </c>
      <c r="L2" s="44"/>
      <c r="M2" s="59" t="s">
        <v>334</v>
      </c>
    </row>
    <row r="3" spans="1:13" ht="15">
      <c r="A3" s="55" t="s">
        <v>21</v>
      </c>
      <c r="B3" s="30" t="s">
        <v>22</v>
      </c>
      <c r="C3" s="32" t="s">
        <v>3</v>
      </c>
      <c r="D3" s="32" t="s">
        <v>0</v>
      </c>
      <c r="E3" s="32" t="s">
        <v>142</v>
      </c>
      <c r="F3" s="55" t="s">
        <v>89</v>
      </c>
      <c r="G3" s="32"/>
      <c r="H3" s="44">
        <v>29906.01</v>
      </c>
      <c r="I3" s="44">
        <v>81836.29</v>
      </c>
      <c r="J3" s="44">
        <v>21666.16</v>
      </c>
      <c r="K3" s="44">
        <f t="shared" si="0"/>
        <v>60170.12999999999</v>
      </c>
      <c r="L3" s="44"/>
      <c r="M3" s="59" t="s">
        <v>334</v>
      </c>
    </row>
    <row r="4" spans="1:13" ht="15">
      <c r="A4" s="55" t="s">
        <v>88</v>
      </c>
      <c r="B4" s="30" t="s">
        <v>87</v>
      </c>
      <c r="C4" s="32" t="s">
        <v>3</v>
      </c>
      <c r="D4" s="32" t="s">
        <v>0</v>
      </c>
      <c r="E4" s="32" t="s">
        <v>142</v>
      </c>
      <c r="F4" s="55" t="s">
        <v>86</v>
      </c>
      <c r="G4" s="32"/>
      <c r="H4" s="44">
        <v>29906.01</v>
      </c>
      <c r="I4" s="44">
        <v>108990.79</v>
      </c>
      <c r="J4" s="44">
        <v>29678.05</v>
      </c>
      <c r="K4" s="44">
        <f t="shared" si="0"/>
        <v>79312.73999999999</v>
      </c>
      <c r="L4" s="44"/>
      <c r="M4" s="59" t="s">
        <v>334</v>
      </c>
    </row>
    <row r="5" spans="1:13" ht="15" customHeight="1">
      <c r="A5" s="123" t="s">
        <v>91</v>
      </c>
      <c r="B5" s="37" t="s">
        <v>90</v>
      </c>
      <c r="C5" s="33" t="s">
        <v>164</v>
      </c>
      <c r="D5" s="33" t="s">
        <v>0</v>
      </c>
      <c r="E5" s="33" t="s">
        <v>276</v>
      </c>
      <c r="F5" s="56" t="s">
        <v>93</v>
      </c>
      <c r="G5" s="33"/>
      <c r="H5" s="45">
        <v>12783.83</v>
      </c>
      <c r="I5" s="228">
        <v>14914.46</v>
      </c>
      <c r="J5" s="228">
        <v>3232.12</v>
      </c>
      <c r="K5" s="230">
        <f t="shared" si="0"/>
        <v>11682.34</v>
      </c>
      <c r="L5" s="45"/>
      <c r="M5" s="60" t="s">
        <v>333</v>
      </c>
    </row>
    <row r="6" spans="1:13" ht="15" customHeight="1">
      <c r="A6" s="123" t="s">
        <v>23</v>
      </c>
      <c r="B6" s="37" t="s">
        <v>92</v>
      </c>
      <c r="C6" s="33" t="s">
        <v>164</v>
      </c>
      <c r="D6" s="33" t="s">
        <v>0</v>
      </c>
      <c r="E6" s="33" t="s">
        <v>277</v>
      </c>
      <c r="F6" s="56" t="s">
        <v>163</v>
      </c>
      <c r="G6" s="33"/>
      <c r="H6" s="45">
        <f>4732.95+0.01</f>
        <v>4732.96</v>
      </c>
      <c r="I6" s="228">
        <v>5364.04</v>
      </c>
      <c r="J6" s="229">
        <v>615.49</v>
      </c>
      <c r="K6" s="230">
        <f t="shared" si="0"/>
        <v>4748.55</v>
      </c>
      <c r="L6" s="45"/>
      <c r="M6" s="60" t="s">
        <v>315</v>
      </c>
    </row>
    <row r="7" spans="1:13" ht="15" customHeight="1">
      <c r="A7" s="40" t="s">
        <v>176</v>
      </c>
      <c r="B7" s="38" t="s">
        <v>175</v>
      </c>
      <c r="C7" s="34" t="s">
        <v>199</v>
      </c>
      <c r="D7" s="34" t="s">
        <v>4</v>
      </c>
      <c r="E7" s="34" t="s">
        <v>274</v>
      </c>
      <c r="F7" s="40" t="s">
        <v>129</v>
      </c>
      <c r="G7" s="34" t="s">
        <v>6</v>
      </c>
      <c r="H7" s="219">
        <v>7310.83</v>
      </c>
      <c r="I7" s="225">
        <v>7580.2</v>
      </c>
      <c r="J7" s="225">
        <v>1741.69</v>
      </c>
      <c r="K7" s="95">
        <f t="shared" si="0"/>
        <v>5838.51</v>
      </c>
      <c r="L7" s="224">
        <v>1913.72</v>
      </c>
      <c r="M7" s="61" t="s">
        <v>192</v>
      </c>
    </row>
    <row r="8" spans="1:13" ht="15">
      <c r="A8" s="40" t="s">
        <v>168</v>
      </c>
      <c r="B8" s="38" t="s">
        <v>167</v>
      </c>
      <c r="C8" s="34" t="s">
        <v>199</v>
      </c>
      <c r="D8" s="34" t="s">
        <v>4</v>
      </c>
      <c r="E8" s="34" t="s">
        <v>274</v>
      </c>
      <c r="F8" s="40" t="s">
        <v>129</v>
      </c>
      <c r="G8" s="34" t="s">
        <v>6</v>
      </c>
      <c r="H8" s="219">
        <v>7310.83</v>
      </c>
      <c r="I8" s="225">
        <v>7310.83</v>
      </c>
      <c r="J8" s="225">
        <v>1751.43</v>
      </c>
      <c r="K8" s="95">
        <f aca="true" t="shared" si="1" ref="K8:K35">I8-J8</f>
        <v>5559.4</v>
      </c>
      <c r="L8" s="224">
        <v>1913.72</v>
      </c>
      <c r="M8" s="61" t="s">
        <v>192</v>
      </c>
    </row>
    <row r="9" spans="1:13" ht="15">
      <c r="A9" s="40" t="s">
        <v>62</v>
      </c>
      <c r="B9" s="38" t="s">
        <v>61</v>
      </c>
      <c r="C9" s="34" t="s">
        <v>141</v>
      </c>
      <c r="D9" s="34" t="s">
        <v>4</v>
      </c>
      <c r="E9" s="34" t="s">
        <v>144</v>
      </c>
      <c r="F9" s="40" t="s">
        <v>129</v>
      </c>
      <c r="G9" s="34" t="s">
        <v>6</v>
      </c>
      <c r="H9" s="219">
        <v>9092.01</v>
      </c>
      <c r="I9" s="225">
        <v>9273.85</v>
      </c>
      <c r="J9" s="225">
        <v>2598.89</v>
      </c>
      <c r="K9" s="95">
        <f t="shared" si="1"/>
        <v>6674.960000000001</v>
      </c>
      <c r="L9" s="224">
        <v>2929.67</v>
      </c>
      <c r="M9" s="61" t="s">
        <v>192</v>
      </c>
    </row>
    <row r="10" spans="1:13" ht="15">
      <c r="A10" s="40" t="s">
        <v>44</v>
      </c>
      <c r="B10" s="38" t="s">
        <v>45</v>
      </c>
      <c r="C10" s="34" t="s">
        <v>197</v>
      </c>
      <c r="D10" s="34" t="s">
        <v>12</v>
      </c>
      <c r="E10" s="34" t="s">
        <v>8</v>
      </c>
      <c r="F10" s="40" t="s">
        <v>130</v>
      </c>
      <c r="G10" s="34" t="s">
        <v>6</v>
      </c>
      <c r="H10" s="219">
        <v>6089.11</v>
      </c>
      <c r="I10" s="225">
        <v>7020.15</v>
      </c>
      <c r="J10" s="225">
        <v>1984.68</v>
      </c>
      <c r="K10" s="95">
        <f t="shared" si="1"/>
        <v>5035.469999999999</v>
      </c>
      <c r="L10" s="224">
        <v>2222.66</v>
      </c>
      <c r="M10" s="61" t="s">
        <v>192</v>
      </c>
    </row>
    <row r="11" spans="1:13" ht="15">
      <c r="A11" s="40" t="s">
        <v>24</v>
      </c>
      <c r="B11" s="38" t="s">
        <v>25</v>
      </c>
      <c r="C11" s="34" t="s">
        <v>332</v>
      </c>
      <c r="D11" s="34" t="s">
        <v>4</v>
      </c>
      <c r="E11" s="34" t="s">
        <v>144</v>
      </c>
      <c r="F11" s="40" t="s">
        <v>129</v>
      </c>
      <c r="G11" s="34" t="s">
        <v>6</v>
      </c>
      <c r="H11" s="219">
        <v>14057.54</v>
      </c>
      <c r="I11" s="225">
        <v>15987.64</v>
      </c>
      <c r="J11" s="225">
        <v>4844.58</v>
      </c>
      <c r="K11" s="95">
        <f t="shared" si="1"/>
        <v>11143.06</v>
      </c>
      <c r="L11" s="224">
        <v>4035.99</v>
      </c>
      <c r="M11" s="61" t="s">
        <v>193</v>
      </c>
    </row>
    <row r="12" spans="1:13" ht="15">
      <c r="A12" s="40" t="s">
        <v>171</v>
      </c>
      <c r="B12" s="38" t="s">
        <v>170</v>
      </c>
      <c r="C12" s="34" t="s">
        <v>199</v>
      </c>
      <c r="D12" s="34" t="s">
        <v>4</v>
      </c>
      <c r="E12" s="34" t="s">
        <v>275</v>
      </c>
      <c r="F12" s="40" t="s">
        <v>129</v>
      </c>
      <c r="G12" s="34" t="s">
        <v>6</v>
      </c>
      <c r="H12" s="219">
        <v>7310.83</v>
      </c>
      <c r="I12" s="225">
        <v>7580.2</v>
      </c>
      <c r="J12" s="225">
        <v>1686.93</v>
      </c>
      <c r="K12" s="95">
        <f t="shared" si="1"/>
        <v>5893.2699999999995</v>
      </c>
      <c r="L12" s="224">
        <v>1913.72</v>
      </c>
      <c r="M12" s="61" t="s">
        <v>192</v>
      </c>
    </row>
    <row r="13" spans="1:13" ht="15">
      <c r="A13" s="40" t="s">
        <v>64</v>
      </c>
      <c r="B13" s="38" t="s">
        <v>58</v>
      </c>
      <c r="C13" s="34" t="s">
        <v>194</v>
      </c>
      <c r="D13" s="34" t="s">
        <v>12</v>
      </c>
      <c r="E13" s="34" t="s">
        <v>274</v>
      </c>
      <c r="F13" s="40" t="s">
        <v>130</v>
      </c>
      <c r="G13" s="34" t="s">
        <v>6</v>
      </c>
      <c r="H13" s="219">
        <v>4479.75</v>
      </c>
      <c r="I13" s="225">
        <v>5419.34</v>
      </c>
      <c r="J13" s="226">
        <v>924.74</v>
      </c>
      <c r="K13" s="95">
        <f t="shared" si="1"/>
        <v>4494.6</v>
      </c>
      <c r="L13" s="224">
        <v>1857.63</v>
      </c>
      <c r="M13" s="61" t="s">
        <v>192</v>
      </c>
    </row>
    <row r="14" spans="1:13" ht="15">
      <c r="A14" s="40" t="s">
        <v>48</v>
      </c>
      <c r="B14" s="38" t="s">
        <v>49</v>
      </c>
      <c r="C14" s="34" t="s">
        <v>212</v>
      </c>
      <c r="D14" s="34" t="s">
        <v>4</v>
      </c>
      <c r="E14" s="34" t="s">
        <v>83</v>
      </c>
      <c r="F14" s="40" t="s">
        <v>129</v>
      </c>
      <c r="G14" s="34" t="s">
        <v>6</v>
      </c>
      <c r="H14" s="219">
        <v>9602.15</v>
      </c>
      <c r="I14" s="225">
        <v>11982.7</v>
      </c>
      <c r="J14" s="225">
        <v>2646.95</v>
      </c>
      <c r="K14" s="95">
        <f t="shared" si="1"/>
        <v>9335.75</v>
      </c>
      <c r="L14" s="224">
        <v>3508.16</v>
      </c>
      <c r="M14" s="61" t="s">
        <v>192</v>
      </c>
    </row>
    <row r="15" spans="1:13" ht="15">
      <c r="A15" s="40" t="s">
        <v>50</v>
      </c>
      <c r="B15" s="38" t="s">
        <v>51</v>
      </c>
      <c r="C15" s="34" t="s">
        <v>194</v>
      </c>
      <c r="D15" s="34" t="s">
        <v>12</v>
      </c>
      <c r="E15" s="34" t="s">
        <v>83</v>
      </c>
      <c r="F15" s="40" t="s">
        <v>130</v>
      </c>
      <c r="G15" s="34" t="s">
        <v>6</v>
      </c>
      <c r="H15" s="219">
        <v>4479.75</v>
      </c>
      <c r="I15" s="225">
        <v>5536.26</v>
      </c>
      <c r="J15" s="226">
        <v>800.4</v>
      </c>
      <c r="K15" s="95">
        <f t="shared" si="1"/>
        <v>4735.860000000001</v>
      </c>
      <c r="L15" s="224">
        <v>1628.4</v>
      </c>
      <c r="M15" s="61" t="s">
        <v>192</v>
      </c>
    </row>
    <row r="16" spans="1:13" ht="15">
      <c r="A16" s="40" t="s">
        <v>30</v>
      </c>
      <c r="B16" s="38" t="s">
        <v>31</v>
      </c>
      <c r="C16" s="34" t="s">
        <v>195</v>
      </c>
      <c r="D16" s="34" t="s">
        <v>4</v>
      </c>
      <c r="E16" s="34" t="s">
        <v>10</v>
      </c>
      <c r="F16" s="40" t="s">
        <v>129</v>
      </c>
      <c r="G16" s="34" t="s">
        <v>6</v>
      </c>
      <c r="H16" s="219">
        <v>10706.32</v>
      </c>
      <c r="I16" s="225">
        <v>12419.32</v>
      </c>
      <c r="J16" s="225">
        <v>3456.3</v>
      </c>
      <c r="K16" s="95">
        <f t="shared" si="1"/>
        <v>8963.02</v>
      </c>
      <c r="L16" s="224">
        <v>3919.63</v>
      </c>
      <c r="M16" s="61" t="s">
        <v>192</v>
      </c>
    </row>
    <row r="17" spans="1:13" ht="15">
      <c r="A17" s="40" t="s">
        <v>39</v>
      </c>
      <c r="B17" s="38" t="s">
        <v>36</v>
      </c>
      <c r="C17" s="34" t="s">
        <v>212</v>
      </c>
      <c r="D17" s="34" t="s">
        <v>4</v>
      </c>
      <c r="E17" s="34" t="s">
        <v>5</v>
      </c>
      <c r="F17" s="40" t="s">
        <v>129</v>
      </c>
      <c r="G17" s="34" t="s">
        <v>6</v>
      </c>
      <c r="H17" s="219">
        <v>9602.15</v>
      </c>
      <c r="I17" s="225">
        <v>9986.23</v>
      </c>
      <c r="J17" s="225">
        <v>3182.37</v>
      </c>
      <c r="K17" s="95">
        <f t="shared" si="1"/>
        <v>6803.86</v>
      </c>
      <c r="L17" s="224">
        <v>2759.86</v>
      </c>
      <c r="M17" s="61" t="s">
        <v>192</v>
      </c>
    </row>
    <row r="18" spans="1:13" ht="15">
      <c r="A18" s="40" t="s">
        <v>69</v>
      </c>
      <c r="B18" s="38" t="s">
        <v>53</v>
      </c>
      <c r="C18" s="34" t="s">
        <v>212</v>
      </c>
      <c r="D18" s="34" t="s">
        <v>4</v>
      </c>
      <c r="E18" s="34" t="s">
        <v>145</v>
      </c>
      <c r="F18" s="40" t="s">
        <v>129</v>
      </c>
      <c r="G18" s="34" t="s">
        <v>6</v>
      </c>
      <c r="H18" s="219">
        <v>9602.15</v>
      </c>
      <c r="I18" s="225">
        <v>12066.1</v>
      </c>
      <c r="J18" s="225">
        <v>5023.41</v>
      </c>
      <c r="K18" s="95">
        <f t="shared" si="1"/>
        <v>7042.6900000000005</v>
      </c>
      <c r="L18" s="224">
        <v>2707.72</v>
      </c>
      <c r="M18" s="61" t="s">
        <v>237</v>
      </c>
    </row>
    <row r="19" spans="1:13" ht="15">
      <c r="A19" s="40" t="s">
        <v>28</v>
      </c>
      <c r="B19" s="38" t="s">
        <v>29</v>
      </c>
      <c r="C19" s="34" t="s">
        <v>195</v>
      </c>
      <c r="D19" s="34" t="s">
        <v>4</v>
      </c>
      <c r="E19" s="34" t="s">
        <v>9</v>
      </c>
      <c r="F19" s="40" t="s">
        <v>129</v>
      </c>
      <c r="G19" s="34" t="s">
        <v>6</v>
      </c>
      <c r="H19" s="219">
        <v>10706.32</v>
      </c>
      <c r="I19" s="225">
        <v>12419.32</v>
      </c>
      <c r="J19" s="225">
        <v>3104.13</v>
      </c>
      <c r="K19" s="95">
        <f t="shared" si="1"/>
        <v>9315.189999999999</v>
      </c>
      <c r="L19" s="224">
        <v>3971.77</v>
      </c>
      <c r="M19" s="61" t="s">
        <v>193</v>
      </c>
    </row>
    <row r="20" spans="1:13" ht="15">
      <c r="A20" s="40" t="s">
        <v>65</v>
      </c>
      <c r="B20" s="38" t="s">
        <v>57</v>
      </c>
      <c r="C20" s="34" t="s">
        <v>141</v>
      </c>
      <c r="D20" s="34" t="s">
        <v>4</v>
      </c>
      <c r="E20" s="34" t="s">
        <v>5</v>
      </c>
      <c r="F20" s="40" t="s">
        <v>207</v>
      </c>
      <c r="G20" s="34" t="s">
        <v>6</v>
      </c>
      <c r="H20" s="219">
        <v>9092.01</v>
      </c>
      <c r="I20" s="225">
        <v>10806.93</v>
      </c>
      <c r="J20" s="225">
        <v>2500.02</v>
      </c>
      <c r="K20" s="95">
        <f t="shared" si="1"/>
        <v>8306.91</v>
      </c>
      <c r="L20" s="224">
        <v>3209.76</v>
      </c>
      <c r="M20" s="61" t="s">
        <v>192</v>
      </c>
    </row>
    <row r="21" spans="1:13" ht="15">
      <c r="A21" s="40" t="s">
        <v>179</v>
      </c>
      <c r="B21" s="38" t="s">
        <v>178</v>
      </c>
      <c r="C21" s="34" t="s">
        <v>199</v>
      </c>
      <c r="D21" s="34" t="s">
        <v>4</v>
      </c>
      <c r="E21" s="34" t="s">
        <v>9</v>
      </c>
      <c r="F21" s="40" t="s">
        <v>129</v>
      </c>
      <c r="G21" s="34" t="s">
        <v>6</v>
      </c>
      <c r="H21" s="219">
        <v>7310.83</v>
      </c>
      <c r="I21" s="224">
        <v>7310.83</v>
      </c>
      <c r="J21" s="224">
        <v>1751.43</v>
      </c>
      <c r="K21" s="95">
        <f t="shared" si="1"/>
        <v>5559.4</v>
      </c>
      <c r="L21" s="224">
        <v>1913.72</v>
      </c>
      <c r="M21" s="61" t="s">
        <v>192</v>
      </c>
    </row>
    <row r="22" spans="1:13" ht="15">
      <c r="A22" s="40" t="s">
        <v>140</v>
      </c>
      <c r="B22" s="38" t="s">
        <v>52</v>
      </c>
      <c r="C22" s="34" t="s">
        <v>217</v>
      </c>
      <c r="D22" s="34" t="s">
        <v>15</v>
      </c>
      <c r="E22" s="34" t="s">
        <v>16</v>
      </c>
      <c r="F22" s="40" t="s">
        <v>82</v>
      </c>
      <c r="G22" s="34" t="s">
        <v>17</v>
      </c>
      <c r="H22" s="219">
        <v>13444.21</v>
      </c>
      <c r="I22" s="224">
        <v>16184.99</v>
      </c>
      <c r="J22" s="224">
        <v>3851.44</v>
      </c>
      <c r="K22" s="95">
        <f t="shared" si="1"/>
        <v>12333.55</v>
      </c>
      <c r="L22" s="224">
        <v>4762.58</v>
      </c>
      <c r="M22" s="61" t="s">
        <v>193</v>
      </c>
    </row>
    <row r="23" spans="1:13" ht="15">
      <c r="A23" s="40" t="s">
        <v>121</v>
      </c>
      <c r="B23" s="38" t="s">
        <v>120</v>
      </c>
      <c r="C23" s="34" t="s">
        <v>196</v>
      </c>
      <c r="D23" s="34" t="s">
        <v>15</v>
      </c>
      <c r="E23" s="34" t="s">
        <v>16</v>
      </c>
      <c r="F23" s="40" t="s">
        <v>82</v>
      </c>
      <c r="G23" s="34" t="s">
        <v>17</v>
      </c>
      <c r="H23" s="219">
        <v>10814.27</v>
      </c>
      <c r="I23" s="224">
        <v>11895.7</v>
      </c>
      <c r="J23" s="224">
        <v>3292.4</v>
      </c>
      <c r="K23" s="95">
        <f t="shared" si="1"/>
        <v>8603.300000000001</v>
      </c>
      <c r="L23" s="224">
        <v>3486.03</v>
      </c>
      <c r="M23" s="61" t="s">
        <v>192</v>
      </c>
    </row>
    <row r="24" spans="1:13" ht="15">
      <c r="A24" s="40" t="s">
        <v>63</v>
      </c>
      <c r="B24" s="38" t="s">
        <v>59</v>
      </c>
      <c r="C24" s="34" t="s">
        <v>198</v>
      </c>
      <c r="D24" s="34" t="s">
        <v>12</v>
      </c>
      <c r="E24" s="34" t="s">
        <v>275</v>
      </c>
      <c r="F24" s="40" t="s">
        <v>130</v>
      </c>
      <c r="G24" s="34" t="s">
        <v>6</v>
      </c>
      <c r="H24" s="219">
        <v>4764.38</v>
      </c>
      <c r="I24" s="224">
        <v>5366.84</v>
      </c>
      <c r="J24" s="224">
        <v>1348.89</v>
      </c>
      <c r="K24" s="95">
        <f t="shared" si="1"/>
        <v>4017.95</v>
      </c>
      <c r="L24" s="224">
        <v>2222.88</v>
      </c>
      <c r="M24" s="61" t="s">
        <v>193</v>
      </c>
    </row>
    <row r="25" spans="1:13" ht="15">
      <c r="A25" s="40" t="s">
        <v>26</v>
      </c>
      <c r="B25" s="38" t="s">
        <v>27</v>
      </c>
      <c r="C25" s="34" t="s">
        <v>195</v>
      </c>
      <c r="D25" s="34" t="s">
        <v>4</v>
      </c>
      <c r="E25" s="34" t="s">
        <v>146</v>
      </c>
      <c r="F25" s="40" t="s">
        <v>129</v>
      </c>
      <c r="G25" s="34" t="s">
        <v>6</v>
      </c>
      <c r="H25" s="219">
        <v>10706.32</v>
      </c>
      <c r="I25" s="224">
        <v>12771.6</v>
      </c>
      <c r="J25" s="224">
        <v>3796.73</v>
      </c>
      <c r="K25" s="95">
        <f t="shared" si="1"/>
        <v>8974.87</v>
      </c>
      <c r="L25" s="224">
        <v>4543.89</v>
      </c>
      <c r="M25" s="61" t="s">
        <v>192</v>
      </c>
    </row>
    <row r="26" spans="1:13" ht="15">
      <c r="A26" s="40" t="s">
        <v>169</v>
      </c>
      <c r="B26" s="38" t="s">
        <v>60</v>
      </c>
      <c r="C26" s="34" t="s">
        <v>13</v>
      </c>
      <c r="D26" s="34" t="s">
        <v>12</v>
      </c>
      <c r="E26" s="34" t="s">
        <v>146</v>
      </c>
      <c r="F26" s="40" t="s">
        <v>130</v>
      </c>
      <c r="G26" s="34" t="s">
        <v>6</v>
      </c>
      <c r="H26" s="219">
        <v>4214.81</v>
      </c>
      <c r="I26" s="224">
        <v>4318.13</v>
      </c>
      <c r="J26" s="227">
        <v>686.73</v>
      </c>
      <c r="K26" s="95">
        <f t="shared" si="1"/>
        <v>3631.4</v>
      </c>
      <c r="L26" s="224">
        <v>1508.35</v>
      </c>
      <c r="M26" s="61" t="s">
        <v>192</v>
      </c>
    </row>
    <row r="27" spans="1:13" ht="15">
      <c r="A27" s="40" t="s">
        <v>40</v>
      </c>
      <c r="B27" s="38" t="s">
        <v>41</v>
      </c>
      <c r="C27" s="34" t="s">
        <v>194</v>
      </c>
      <c r="D27" s="34" t="s">
        <v>12</v>
      </c>
      <c r="E27" s="34" t="s">
        <v>5</v>
      </c>
      <c r="F27" s="40" t="s">
        <v>130</v>
      </c>
      <c r="G27" s="34" t="s">
        <v>6</v>
      </c>
      <c r="H27" s="219">
        <v>4479.75</v>
      </c>
      <c r="I27" s="224">
        <v>4658.94</v>
      </c>
      <c r="J27" s="224">
        <v>1258.41</v>
      </c>
      <c r="K27" s="95">
        <f t="shared" si="1"/>
        <v>3400.5299999999997</v>
      </c>
      <c r="L27" s="224">
        <v>1628.4</v>
      </c>
      <c r="M27" s="61" t="s">
        <v>192</v>
      </c>
    </row>
    <row r="28" spans="1:13" ht="15">
      <c r="A28" s="40" t="s">
        <v>177</v>
      </c>
      <c r="B28" s="38" t="s">
        <v>172</v>
      </c>
      <c r="C28" s="34" t="s">
        <v>199</v>
      </c>
      <c r="D28" s="34" t="s">
        <v>4</v>
      </c>
      <c r="E28" s="34" t="s">
        <v>10</v>
      </c>
      <c r="F28" s="40" t="s">
        <v>129</v>
      </c>
      <c r="G28" s="34" t="s">
        <v>6</v>
      </c>
      <c r="H28" s="219">
        <v>7310.83</v>
      </c>
      <c r="I28" s="224">
        <v>7310.83</v>
      </c>
      <c r="J28" s="224">
        <v>1996.32</v>
      </c>
      <c r="K28" s="95">
        <f t="shared" si="1"/>
        <v>5314.51</v>
      </c>
      <c r="L28" s="224">
        <v>1913.72</v>
      </c>
      <c r="M28" s="61" t="s">
        <v>192</v>
      </c>
    </row>
    <row r="29" spans="1:13" ht="15">
      <c r="A29" s="40" t="s">
        <v>68</v>
      </c>
      <c r="B29" s="38" t="s">
        <v>54</v>
      </c>
      <c r="C29" s="34" t="s">
        <v>141</v>
      </c>
      <c r="D29" s="34" t="s">
        <v>4</v>
      </c>
      <c r="E29" s="34" t="s">
        <v>9</v>
      </c>
      <c r="F29" s="40" t="s">
        <v>129</v>
      </c>
      <c r="G29" s="34" t="s">
        <v>6</v>
      </c>
      <c r="H29" s="219">
        <v>9092.01</v>
      </c>
      <c r="I29" s="224">
        <v>10183.05</v>
      </c>
      <c r="J29" s="224">
        <v>2531.55</v>
      </c>
      <c r="K29" s="95">
        <f t="shared" si="1"/>
        <v>7651.499999999999</v>
      </c>
      <c r="L29" s="224">
        <v>3105.49</v>
      </c>
      <c r="M29" s="61" t="s">
        <v>192</v>
      </c>
    </row>
    <row r="30" spans="1:13" ht="15">
      <c r="A30" s="40" t="s">
        <v>37</v>
      </c>
      <c r="B30" s="38" t="s">
        <v>38</v>
      </c>
      <c r="C30" s="34" t="s">
        <v>198</v>
      </c>
      <c r="D30" s="34" t="s">
        <v>12</v>
      </c>
      <c r="E30" s="34" t="s">
        <v>145</v>
      </c>
      <c r="F30" s="40" t="s">
        <v>130</v>
      </c>
      <c r="G30" s="34" t="s">
        <v>6</v>
      </c>
      <c r="H30" s="219">
        <v>4764.38</v>
      </c>
      <c r="I30" s="224">
        <v>5431.39</v>
      </c>
      <c r="J30" s="224">
        <v>1411.82</v>
      </c>
      <c r="K30" s="95">
        <f t="shared" si="1"/>
        <v>4019.5700000000006</v>
      </c>
      <c r="L30" s="224">
        <v>2228.55</v>
      </c>
      <c r="M30" s="61" t="s">
        <v>192</v>
      </c>
    </row>
    <row r="31" spans="1:13" ht="15">
      <c r="A31" s="40" t="s">
        <v>46</v>
      </c>
      <c r="B31" s="38" t="s">
        <v>47</v>
      </c>
      <c r="C31" s="34" t="s">
        <v>212</v>
      </c>
      <c r="D31" s="34" t="s">
        <v>4</v>
      </c>
      <c r="E31" s="34" t="s">
        <v>5</v>
      </c>
      <c r="F31" s="40" t="s">
        <v>208</v>
      </c>
      <c r="G31" s="34" t="s">
        <v>6</v>
      </c>
      <c r="H31" s="219">
        <v>9602.15</v>
      </c>
      <c r="I31" s="224">
        <v>11859.18</v>
      </c>
      <c r="J31" s="224">
        <v>2803.45</v>
      </c>
      <c r="K31" s="95">
        <f t="shared" si="1"/>
        <v>9055.73</v>
      </c>
      <c r="L31" s="224">
        <v>3376.93</v>
      </c>
      <c r="M31" s="61" t="s">
        <v>192</v>
      </c>
    </row>
    <row r="32" spans="1:13" ht="15">
      <c r="A32" s="40" t="s">
        <v>34</v>
      </c>
      <c r="B32" s="38" t="s">
        <v>35</v>
      </c>
      <c r="C32" s="34" t="s">
        <v>298</v>
      </c>
      <c r="D32" s="34" t="s">
        <v>12</v>
      </c>
      <c r="E32" s="34" t="s">
        <v>145</v>
      </c>
      <c r="F32" s="40" t="s">
        <v>130</v>
      </c>
      <c r="G32" s="34" t="s">
        <v>6</v>
      </c>
      <c r="H32" s="219">
        <v>5068.56</v>
      </c>
      <c r="I32" s="224">
        <v>6520.47</v>
      </c>
      <c r="J32" s="224">
        <v>3183.76</v>
      </c>
      <c r="K32" s="95">
        <f t="shared" si="1"/>
        <v>3336.71</v>
      </c>
      <c r="L32" s="224">
        <v>2208.63</v>
      </c>
      <c r="M32" s="61" t="s">
        <v>225</v>
      </c>
    </row>
    <row r="33" spans="1:13" ht="15">
      <c r="A33" s="40" t="s">
        <v>67</v>
      </c>
      <c r="B33" s="38" t="s">
        <v>55</v>
      </c>
      <c r="C33" s="34" t="s">
        <v>141</v>
      </c>
      <c r="D33" s="34" t="s">
        <v>4</v>
      </c>
      <c r="E33" s="34" t="s">
        <v>147</v>
      </c>
      <c r="F33" s="40" t="s">
        <v>81</v>
      </c>
      <c r="G33" s="34" t="s">
        <v>18</v>
      </c>
      <c r="H33" s="219">
        <v>9092.01</v>
      </c>
      <c r="I33" s="224">
        <v>10570.3</v>
      </c>
      <c r="J33" s="224">
        <v>2199.9</v>
      </c>
      <c r="K33" s="95">
        <f t="shared" si="1"/>
        <v>8370.4</v>
      </c>
      <c r="L33" s="224">
        <v>2516.57</v>
      </c>
      <c r="M33" s="61" t="s">
        <v>192</v>
      </c>
    </row>
    <row r="34" spans="1:13" ht="15">
      <c r="A34" s="40" t="s">
        <v>42</v>
      </c>
      <c r="B34" s="38" t="s">
        <v>43</v>
      </c>
      <c r="C34" s="34" t="s">
        <v>194</v>
      </c>
      <c r="D34" s="34" t="s">
        <v>12</v>
      </c>
      <c r="E34" s="34" t="s">
        <v>10</v>
      </c>
      <c r="F34" s="40" t="s">
        <v>130</v>
      </c>
      <c r="G34" s="34" t="s">
        <v>6</v>
      </c>
      <c r="H34" s="219">
        <v>4479.75</v>
      </c>
      <c r="I34" s="224">
        <v>4658.94</v>
      </c>
      <c r="J34" s="227">
        <v>904.59</v>
      </c>
      <c r="K34" s="95">
        <f t="shared" si="1"/>
        <v>3754.3499999999995</v>
      </c>
      <c r="L34" s="224">
        <v>1628.4</v>
      </c>
      <c r="M34" s="61" t="s">
        <v>192</v>
      </c>
    </row>
    <row r="35" spans="1:13" ht="15">
      <c r="A35" s="40" t="s">
        <v>66</v>
      </c>
      <c r="B35" s="38" t="s">
        <v>56</v>
      </c>
      <c r="C35" s="34" t="s">
        <v>141</v>
      </c>
      <c r="D35" s="34" t="s">
        <v>4</v>
      </c>
      <c r="E35" s="34" t="s">
        <v>147</v>
      </c>
      <c r="F35" s="40" t="s">
        <v>81</v>
      </c>
      <c r="G35" s="34" t="s">
        <v>18</v>
      </c>
      <c r="H35" s="219">
        <v>9092.01</v>
      </c>
      <c r="I35" s="224">
        <v>9273.85</v>
      </c>
      <c r="J35" s="224">
        <v>2406.71</v>
      </c>
      <c r="K35" s="95">
        <f t="shared" si="1"/>
        <v>6867.14</v>
      </c>
      <c r="L35" s="224">
        <v>2446.32</v>
      </c>
      <c r="M35" s="61" t="s">
        <v>193</v>
      </c>
    </row>
    <row r="36" spans="1:13" ht="15">
      <c r="A36" s="41" t="s">
        <v>310</v>
      </c>
      <c r="B36" s="39" t="s">
        <v>322</v>
      </c>
      <c r="C36" s="35"/>
      <c r="D36" s="35" t="s">
        <v>230</v>
      </c>
      <c r="E36" s="35" t="s">
        <v>275</v>
      </c>
      <c r="F36" s="41" t="s">
        <v>303</v>
      </c>
      <c r="G36" s="35" t="s">
        <v>18</v>
      </c>
      <c r="H36" s="53">
        <v>850</v>
      </c>
      <c r="I36" s="53">
        <v>958</v>
      </c>
      <c r="J36" s="53">
        <v>0</v>
      </c>
      <c r="K36" s="52">
        <f>I36-J36</f>
        <v>958</v>
      </c>
      <c r="L36" s="52"/>
      <c r="M36" s="62" t="s">
        <v>238</v>
      </c>
    </row>
    <row r="37" spans="1:13" ht="15">
      <c r="A37" s="41" t="s">
        <v>272</v>
      </c>
      <c r="B37" s="39" t="s">
        <v>271</v>
      </c>
      <c r="C37" s="35"/>
      <c r="D37" s="35" t="s">
        <v>230</v>
      </c>
      <c r="E37" s="35" t="s">
        <v>146</v>
      </c>
      <c r="F37" s="41" t="s">
        <v>303</v>
      </c>
      <c r="G37" s="35" t="s">
        <v>18</v>
      </c>
      <c r="H37" s="51">
        <v>850</v>
      </c>
      <c r="I37" s="52">
        <v>958</v>
      </c>
      <c r="J37" s="52">
        <v>0</v>
      </c>
      <c r="K37" s="52">
        <f aca="true" t="shared" si="2" ref="K37:K43">I37-J37</f>
        <v>958</v>
      </c>
      <c r="L37" s="52"/>
      <c r="M37" s="62" t="s">
        <v>238</v>
      </c>
    </row>
    <row r="38" spans="1:13" ht="15">
      <c r="A38" s="217" t="s">
        <v>316</v>
      </c>
      <c r="B38" s="35">
        <v>1018</v>
      </c>
      <c r="C38" s="218"/>
      <c r="D38" s="35" t="s">
        <v>230</v>
      </c>
      <c r="E38" s="35" t="s">
        <v>274</v>
      </c>
      <c r="F38" s="41" t="s">
        <v>303</v>
      </c>
      <c r="G38" s="35" t="s">
        <v>18</v>
      </c>
      <c r="H38" s="53">
        <v>850</v>
      </c>
      <c r="I38" s="53">
        <v>958</v>
      </c>
      <c r="J38" s="53">
        <v>0</v>
      </c>
      <c r="K38" s="52">
        <f t="shared" si="2"/>
        <v>958</v>
      </c>
      <c r="L38" s="52"/>
      <c r="M38" s="62" t="s">
        <v>238</v>
      </c>
    </row>
    <row r="39" spans="1:13" ht="15">
      <c r="A39" s="41" t="s">
        <v>233</v>
      </c>
      <c r="B39" s="39" t="s">
        <v>232</v>
      </c>
      <c r="C39" s="35"/>
      <c r="D39" s="35" t="s">
        <v>234</v>
      </c>
      <c r="E39" s="35" t="s">
        <v>5</v>
      </c>
      <c r="F39" s="41" t="s">
        <v>303</v>
      </c>
      <c r="G39" s="35" t="s">
        <v>17</v>
      </c>
      <c r="H39" s="51">
        <v>1000</v>
      </c>
      <c r="I39" s="51">
        <v>32.26</v>
      </c>
      <c r="J39" s="53">
        <v>0</v>
      </c>
      <c r="K39" s="52">
        <f t="shared" si="2"/>
        <v>32.26</v>
      </c>
      <c r="L39" s="52"/>
      <c r="M39" s="62" t="s">
        <v>238</v>
      </c>
    </row>
    <row r="40" spans="1:13" ht="15">
      <c r="A40" s="41" t="s">
        <v>229</v>
      </c>
      <c r="B40" s="39" t="s">
        <v>228</v>
      </c>
      <c r="C40" s="35"/>
      <c r="D40" s="35" t="s">
        <v>230</v>
      </c>
      <c r="E40" s="35" t="s">
        <v>9</v>
      </c>
      <c r="F40" s="41" t="s">
        <v>303</v>
      </c>
      <c r="G40" s="35" t="s">
        <v>17</v>
      </c>
      <c r="H40" s="51">
        <v>1000</v>
      </c>
      <c r="I40" s="51">
        <v>1108</v>
      </c>
      <c r="J40" s="53">
        <v>0</v>
      </c>
      <c r="K40" s="52">
        <f t="shared" si="2"/>
        <v>1108</v>
      </c>
      <c r="L40" s="52"/>
      <c r="M40" s="62" t="s">
        <v>238</v>
      </c>
    </row>
    <row r="41" spans="1:13" ht="15">
      <c r="A41" s="41" t="s">
        <v>240</v>
      </c>
      <c r="B41" s="39" t="s">
        <v>239</v>
      </c>
      <c r="C41" s="35"/>
      <c r="D41" s="35" t="s">
        <v>230</v>
      </c>
      <c r="E41" s="35" t="s">
        <v>277</v>
      </c>
      <c r="F41" s="41" t="s">
        <v>303</v>
      </c>
      <c r="G41" s="35" t="s">
        <v>18</v>
      </c>
      <c r="H41" s="51">
        <v>850</v>
      </c>
      <c r="I41" s="51">
        <v>958</v>
      </c>
      <c r="J41" s="53">
        <v>0</v>
      </c>
      <c r="K41" s="52">
        <f t="shared" si="2"/>
        <v>958</v>
      </c>
      <c r="L41" s="52"/>
      <c r="M41" s="62" t="s">
        <v>238</v>
      </c>
    </row>
    <row r="42" spans="1:13" ht="15">
      <c r="A42" s="41" t="s">
        <v>318</v>
      </c>
      <c r="B42" s="39" t="s">
        <v>324</v>
      </c>
      <c r="C42" s="35"/>
      <c r="D42" s="35" t="s">
        <v>234</v>
      </c>
      <c r="E42" s="35" t="s">
        <v>10</v>
      </c>
      <c r="F42" s="41" t="s">
        <v>303</v>
      </c>
      <c r="G42" s="35" t="s">
        <v>18</v>
      </c>
      <c r="H42" s="53">
        <v>850</v>
      </c>
      <c r="I42" s="53">
        <v>958</v>
      </c>
      <c r="J42" s="53">
        <v>0</v>
      </c>
      <c r="K42" s="52">
        <f t="shared" si="2"/>
        <v>958</v>
      </c>
      <c r="L42" s="52"/>
      <c r="M42" s="62" t="s">
        <v>238</v>
      </c>
    </row>
    <row r="43" spans="1:13" ht="15">
      <c r="A43" s="41" t="s">
        <v>317</v>
      </c>
      <c r="B43" s="39" t="s">
        <v>323</v>
      </c>
      <c r="C43" s="35"/>
      <c r="D43" s="35" t="s">
        <v>230</v>
      </c>
      <c r="E43" s="35" t="s">
        <v>146</v>
      </c>
      <c r="F43" s="41" t="s">
        <v>303</v>
      </c>
      <c r="G43" s="35" t="s">
        <v>18</v>
      </c>
      <c r="H43" s="53">
        <v>850</v>
      </c>
      <c r="I43" s="53">
        <v>958</v>
      </c>
      <c r="J43" s="53">
        <v>0</v>
      </c>
      <c r="K43" s="52">
        <f t="shared" si="2"/>
        <v>958</v>
      </c>
      <c r="L43" s="52"/>
      <c r="M43" s="62" t="s">
        <v>238</v>
      </c>
    </row>
    <row r="44" spans="1:13" ht="15">
      <c r="A44" s="42" t="s">
        <v>123</v>
      </c>
      <c r="B44" s="31" t="s">
        <v>253</v>
      </c>
      <c r="C44" s="36"/>
      <c r="D44" s="36" t="s">
        <v>77</v>
      </c>
      <c r="E44" s="36" t="s">
        <v>247</v>
      </c>
      <c r="F44" s="42" t="s">
        <v>254</v>
      </c>
      <c r="G44" s="36" t="s">
        <v>6</v>
      </c>
      <c r="H44" s="54">
        <v>6525.15</v>
      </c>
      <c r="I44" s="54">
        <v>6525.15</v>
      </c>
      <c r="J44" s="54">
        <v>0</v>
      </c>
      <c r="K44" s="54">
        <f>I44-J44</f>
        <v>6525.15</v>
      </c>
      <c r="L44" s="54"/>
      <c r="M44" s="63" t="s">
        <v>283</v>
      </c>
    </row>
    <row r="45" spans="1:17" ht="15">
      <c r="A45" s="42" t="s">
        <v>250</v>
      </c>
      <c r="B45" s="31" t="s">
        <v>249</v>
      </c>
      <c r="C45" s="36"/>
      <c r="D45" s="36" t="s">
        <v>77</v>
      </c>
      <c r="E45" s="36" t="s">
        <v>247</v>
      </c>
      <c r="F45" s="42" t="s">
        <v>124</v>
      </c>
      <c r="G45" s="36" t="s">
        <v>6</v>
      </c>
      <c r="H45" s="54">
        <v>5900</v>
      </c>
      <c r="I45" s="54">
        <v>5900</v>
      </c>
      <c r="J45" s="54">
        <v>0</v>
      </c>
      <c r="K45" s="54">
        <f aca="true" t="shared" si="3" ref="K45:K59">I45-J45</f>
        <v>5900</v>
      </c>
      <c r="L45" s="54"/>
      <c r="M45" s="63" t="s">
        <v>248</v>
      </c>
      <c r="Q45" s="31" t="s">
        <v>253</v>
      </c>
    </row>
    <row r="46" spans="1:17" ht="15">
      <c r="A46" s="42" t="s">
        <v>258</v>
      </c>
      <c r="B46" s="31" t="s">
        <v>257</v>
      </c>
      <c r="C46" s="36"/>
      <c r="D46" s="36" t="s">
        <v>77</v>
      </c>
      <c r="E46" s="36" t="s">
        <v>247</v>
      </c>
      <c r="F46" s="42" t="s">
        <v>124</v>
      </c>
      <c r="G46" s="36" t="s">
        <v>6</v>
      </c>
      <c r="H46" s="54">
        <v>5900</v>
      </c>
      <c r="I46" s="54">
        <v>5900</v>
      </c>
      <c r="J46" s="54">
        <v>0</v>
      </c>
      <c r="K46" s="54">
        <f t="shared" si="3"/>
        <v>5900</v>
      </c>
      <c r="L46" s="54"/>
      <c r="M46" s="63" t="s">
        <v>248</v>
      </c>
      <c r="Q46" s="31" t="s">
        <v>249</v>
      </c>
    </row>
    <row r="47" spans="1:17" ht="15">
      <c r="A47" s="42" t="s">
        <v>292</v>
      </c>
      <c r="B47" s="31" t="s">
        <v>294</v>
      </c>
      <c r="C47" s="36"/>
      <c r="D47" s="36" t="s">
        <v>77</v>
      </c>
      <c r="E47" s="36" t="s">
        <v>293</v>
      </c>
      <c r="F47" s="42" t="s">
        <v>124</v>
      </c>
      <c r="G47" s="36" t="s">
        <v>6</v>
      </c>
      <c r="H47" s="54">
        <v>5500</v>
      </c>
      <c r="I47" s="54">
        <v>5500</v>
      </c>
      <c r="J47" s="54">
        <v>0</v>
      </c>
      <c r="K47" s="54">
        <f t="shared" si="3"/>
        <v>5500</v>
      </c>
      <c r="L47" s="54"/>
      <c r="M47" s="63" t="s">
        <v>282</v>
      </c>
      <c r="Q47" s="31" t="s">
        <v>257</v>
      </c>
    </row>
    <row r="48" spans="1:17" ht="15">
      <c r="A48" s="42" t="s">
        <v>295</v>
      </c>
      <c r="B48" s="31" t="s">
        <v>325</v>
      </c>
      <c r="C48" s="36"/>
      <c r="D48" s="36" t="s">
        <v>77</v>
      </c>
      <c r="E48" s="36" t="s">
        <v>247</v>
      </c>
      <c r="F48" s="42" t="s">
        <v>124</v>
      </c>
      <c r="G48" s="36" t="s">
        <v>6</v>
      </c>
      <c r="H48" s="54">
        <v>5900</v>
      </c>
      <c r="I48" s="54">
        <v>5900</v>
      </c>
      <c r="J48" s="54">
        <v>0</v>
      </c>
      <c r="K48" s="54">
        <f t="shared" si="3"/>
        <v>5900</v>
      </c>
      <c r="L48" s="54"/>
      <c r="M48" s="63" t="s">
        <v>248</v>
      </c>
      <c r="Q48" s="31" t="s">
        <v>294</v>
      </c>
    </row>
    <row r="49" spans="1:17" ht="15">
      <c r="A49" s="42" t="s">
        <v>74</v>
      </c>
      <c r="B49" s="31" t="s">
        <v>71</v>
      </c>
      <c r="C49" s="36"/>
      <c r="D49" s="36" t="s">
        <v>77</v>
      </c>
      <c r="E49" s="36" t="s">
        <v>146</v>
      </c>
      <c r="F49" s="42" t="s">
        <v>124</v>
      </c>
      <c r="G49" s="36" t="s">
        <v>6</v>
      </c>
      <c r="H49" s="54">
        <v>3750</v>
      </c>
      <c r="I49" s="54">
        <v>3750</v>
      </c>
      <c r="J49" s="54">
        <v>0</v>
      </c>
      <c r="K49" s="54">
        <f t="shared" si="3"/>
        <v>3750</v>
      </c>
      <c r="L49" s="54"/>
      <c r="M49" s="63" t="s">
        <v>282</v>
      </c>
      <c r="Q49" s="31" t="s">
        <v>325</v>
      </c>
    </row>
    <row r="50" spans="1:17" ht="15">
      <c r="A50" s="42" t="s">
        <v>268</v>
      </c>
      <c r="B50" s="31" t="s">
        <v>267</v>
      </c>
      <c r="C50" s="36"/>
      <c r="D50" s="36" t="s">
        <v>77</v>
      </c>
      <c r="E50" s="36" t="s">
        <v>247</v>
      </c>
      <c r="F50" s="42" t="s">
        <v>269</v>
      </c>
      <c r="G50" s="36" t="s">
        <v>6</v>
      </c>
      <c r="H50" s="54">
        <v>6500</v>
      </c>
      <c r="I50" s="54">
        <v>6500</v>
      </c>
      <c r="J50" s="54">
        <v>0</v>
      </c>
      <c r="K50" s="54">
        <f t="shared" si="3"/>
        <v>6500</v>
      </c>
      <c r="L50" s="54"/>
      <c r="M50" s="63" t="s">
        <v>248</v>
      </c>
      <c r="Q50" s="31"/>
    </row>
    <row r="51" spans="1:17" ht="15">
      <c r="A51" s="42" t="s">
        <v>262</v>
      </c>
      <c r="B51" s="31" t="s">
        <v>261</v>
      </c>
      <c r="C51" s="36"/>
      <c r="D51" s="36" t="s">
        <v>77</v>
      </c>
      <c r="E51" s="36" t="s">
        <v>247</v>
      </c>
      <c r="F51" s="42" t="s">
        <v>124</v>
      </c>
      <c r="G51" s="36" t="s">
        <v>6</v>
      </c>
      <c r="H51" s="54">
        <v>5900</v>
      </c>
      <c r="I51" s="54">
        <v>5900</v>
      </c>
      <c r="J51" s="54">
        <v>0</v>
      </c>
      <c r="K51" s="54">
        <f t="shared" si="3"/>
        <v>5900</v>
      </c>
      <c r="L51" s="54"/>
      <c r="M51" s="63" t="s">
        <v>248</v>
      </c>
      <c r="Q51" s="31" t="s">
        <v>267</v>
      </c>
    </row>
    <row r="52" spans="1:17" ht="15">
      <c r="A52" s="42" t="s">
        <v>264</v>
      </c>
      <c r="B52" s="31" t="s">
        <v>263</v>
      </c>
      <c r="C52" s="36"/>
      <c r="D52" s="36" t="s">
        <v>77</v>
      </c>
      <c r="E52" s="36" t="s">
        <v>247</v>
      </c>
      <c r="F52" s="42" t="s">
        <v>124</v>
      </c>
      <c r="G52" s="36" t="s">
        <v>6</v>
      </c>
      <c r="H52" s="54">
        <v>5900</v>
      </c>
      <c r="I52" s="54">
        <v>5900</v>
      </c>
      <c r="J52" s="54">
        <v>0</v>
      </c>
      <c r="K52" s="54">
        <f t="shared" si="3"/>
        <v>5900</v>
      </c>
      <c r="L52" s="54"/>
      <c r="M52" s="63" t="s">
        <v>248</v>
      </c>
      <c r="Q52" s="31" t="s">
        <v>261</v>
      </c>
    </row>
    <row r="53" spans="1:17" ht="15">
      <c r="A53" s="42" t="s">
        <v>75</v>
      </c>
      <c r="B53" s="31" t="s">
        <v>72</v>
      </c>
      <c r="C53" s="36"/>
      <c r="D53" s="36" t="s">
        <v>77</v>
      </c>
      <c r="E53" s="36" t="s">
        <v>275</v>
      </c>
      <c r="F53" s="42" t="s">
        <v>124</v>
      </c>
      <c r="G53" s="36" t="s">
        <v>6</v>
      </c>
      <c r="H53" s="54">
        <v>3750</v>
      </c>
      <c r="I53" s="54">
        <v>3750</v>
      </c>
      <c r="J53" s="54">
        <v>0</v>
      </c>
      <c r="K53" s="54">
        <f t="shared" si="3"/>
        <v>3750</v>
      </c>
      <c r="L53" s="54"/>
      <c r="M53" s="63" t="s">
        <v>78</v>
      </c>
      <c r="Q53" s="31" t="s">
        <v>263</v>
      </c>
    </row>
    <row r="54" spans="1:17" ht="15">
      <c r="A54" s="42" t="s">
        <v>297</v>
      </c>
      <c r="B54" s="31" t="s">
        <v>296</v>
      </c>
      <c r="C54" s="36"/>
      <c r="D54" s="36" t="s">
        <v>77</v>
      </c>
      <c r="E54" s="36" t="s">
        <v>247</v>
      </c>
      <c r="F54" s="42" t="s">
        <v>254</v>
      </c>
      <c r="G54" s="36" t="s">
        <v>6</v>
      </c>
      <c r="H54" s="54">
        <v>1226</v>
      </c>
      <c r="I54" s="54">
        <v>1226</v>
      </c>
      <c r="J54" s="54">
        <v>0</v>
      </c>
      <c r="K54" s="54">
        <f t="shared" si="3"/>
        <v>1226</v>
      </c>
      <c r="L54" s="54"/>
      <c r="M54" s="63" t="s">
        <v>248</v>
      </c>
      <c r="Q54" s="31"/>
    </row>
    <row r="55" spans="1:17" ht="15">
      <c r="A55" s="42" t="s">
        <v>266</v>
      </c>
      <c r="B55" s="31" t="s">
        <v>265</v>
      </c>
      <c r="C55" s="36"/>
      <c r="D55" s="36" t="s">
        <v>77</v>
      </c>
      <c r="E55" s="36" t="s">
        <v>247</v>
      </c>
      <c r="F55" s="42" t="s">
        <v>124</v>
      </c>
      <c r="G55" s="36" t="s">
        <v>6</v>
      </c>
      <c r="H55" s="54">
        <v>5900</v>
      </c>
      <c r="I55" s="54">
        <v>5900</v>
      </c>
      <c r="J55" s="54">
        <v>0</v>
      </c>
      <c r="K55" s="54">
        <f t="shared" si="3"/>
        <v>5900</v>
      </c>
      <c r="L55" s="54"/>
      <c r="M55" s="63" t="s">
        <v>248</v>
      </c>
      <c r="Q55" s="31" t="s">
        <v>296</v>
      </c>
    </row>
    <row r="56" spans="1:17" ht="15">
      <c r="A56" s="42" t="s">
        <v>260</v>
      </c>
      <c r="B56" s="31" t="s">
        <v>259</v>
      </c>
      <c r="C56" s="36"/>
      <c r="D56" s="36" t="s">
        <v>77</v>
      </c>
      <c r="E56" s="36" t="s">
        <v>247</v>
      </c>
      <c r="F56" s="42" t="s">
        <v>124</v>
      </c>
      <c r="G56" s="36" t="s">
        <v>6</v>
      </c>
      <c r="H56" s="54">
        <v>5900</v>
      </c>
      <c r="I56" s="54">
        <v>5900</v>
      </c>
      <c r="J56" s="54">
        <v>0</v>
      </c>
      <c r="K56" s="54">
        <f t="shared" si="3"/>
        <v>5900</v>
      </c>
      <c r="L56" s="54"/>
      <c r="M56" s="63" t="s">
        <v>248</v>
      </c>
      <c r="Q56" s="31" t="s">
        <v>265</v>
      </c>
    </row>
    <row r="57" spans="1:17" ht="15">
      <c r="A57" s="42" t="s">
        <v>246</v>
      </c>
      <c r="B57" s="31" t="s">
        <v>245</v>
      </c>
      <c r="C57" s="36"/>
      <c r="D57" s="36" t="s">
        <v>77</v>
      </c>
      <c r="E57" s="36" t="s">
        <v>247</v>
      </c>
      <c r="F57" s="42" t="s">
        <v>124</v>
      </c>
      <c r="G57" s="36" t="s">
        <v>6</v>
      </c>
      <c r="H57" s="54">
        <v>5900</v>
      </c>
      <c r="I57" s="54">
        <v>5900</v>
      </c>
      <c r="J57" s="54">
        <v>0</v>
      </c>
      <c r="K57" s="54">
        <f t="shared" si="3"/>
        <v>5900</v>
      </c>
      <c r="L57" s="54"/>
      <c r="M57" s="63" t="s">
        <v>248</v>
      </c>
      <c r="Q57" s="31" t="s">
        <v>259</v>
      </c>
    </row>
    <row r="58" spans="1:17" ht="15">
      <c r="A58" s="42" t="s">
        <v>256</v>
      </c>
      <c r="B58" s="31" t="s">
        <v>255</v>
      </c>
      <c r="C58" s="36"/>
      <c r="D58" s="36" t="s">
        <v>77</v>
      </c>
      <c r="E58" s="36" t="s">
        <v>247</v>
      </c>
      <c r="F58" s="42" t="s">
        <v>124</v>
      </c>
      <c r="G58" s="36" t="s">
        <v>6</v>
      </c>
      <c r="H58" s="54">
        <v>5900</v>
      </c>
      <c r="I58" s="54">
        <v>5900</v>
      </c>
      <c r="J58" s="54">
        <v>0</v>
      </c>
      <c r="K58" s="54">
        <f t="shared" si="3"/>
        <v>5900</v>
      </c>
      <c r="L58" s="54"/>
      <c r="M58" s="63" t="s">
        <v>248</v>
      </c>
      <c r="Q58" s="31" t="s">
        <v>245</v>
      </c>
    </row>
    <row r="59" spans="1:17" ht="15">
      <c r="A59" s="42" t="s">
        <v>76</v>
      </c>
      <c r="B59" s="31" t="s">
        <v>251</v>
      </c>
      <c r="C59" s="36"/>
      <c r="D59" s="36" t="s">
        <v>77</v>
      </c>
      <c r="E59" s="36" t="s">
        <v>247</v>
      </c>
      <c r="F59" s="42" t="s">
        <v>124</v>
      </c>
      <c r="G59" s="36" t="s">
        <v>6</v>
      </c>
      <c r="H59" s="54">
        <v>5900</v>
      </c>
      <c r="I59" s="54">
        <v>5900</v>
      </c>
      <c r="J59" s="54">
        <v>0</v>
      </c>
      <c r="K59" s="54">
        <f t="shared" si="3"/>
        <v>5900</v>
      </c>
      <c r="L59" s="54"/>
      <c r="M59" s="63" t="s">
        <v>248</v>
      </c>
      <c r="Q59" s="31" t="s">
        <v>255</v>
      </c>
    </row>
    <row r="60" spans="1:17" ht="15">
      <c r="A60" s="141"/>
      <c r="B60" s="140"/>
      <c r="C60" s="140"/>
      <c r="D60" s="140"/>
      <c r="E60" s="140"/>
      <c r="F60" s="141"/>
      <c r="G60" s="140" t="s">
        <v>165</v>
      </c>
      <c r="H60" s="142">
        <f>SUM(H2:H59)</f>
        <v>436158.54000000004</v>
      </c>
      <c r="I60" s="142">
        <f>SUM(I2:I59)</f>
        <v>691605.93</v>
      </c>
      <c r="J60" s="142">
        <f>SUM(J2:J59)</f>
        <v>158091.15000000002</v>
      </c>
      <c r="K60" s="142">
        <f>SUM(K2:K59)</f>
        <v>533514.78</v>
      </c>
      <c r="L60" s="142">
        <f>SUM(L2:L59)</f>
        <v>77982.87000000001</v>
      </c>
      <c r="M60" s="214"/>
      <c r="Q60" s="31" t="s">
        <v>251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="107" zoomScaleNormal="107" zoomScalePageLayoutView="0" workbookViewId="0" topLeftCell="A1">
      <selection activeCell="B16" sqref="B16"/>
    </sheetView>
  </sheetViews>
  <sheetFormatPr defaultColWidth="9.00390625" defaultRowHeight="15"/>
  <cols>
    <col min="1" max="1" width="16.140625" style="28" customWidth="1"/>
    <col min="2" max="2" width="106.7109375" style="2" bestFit="1" customWidth="1"/>
    <col min="3" max="16384" width="9.00390625" style="2" customWidth="1"/>
  </cols>
  <sheetData>
    <row r="1" spans="1:2" ht="15">
      <c r="A1" s="27" t="s">
        <v>94</v>
      </c>
      <c r="B1" s="26"/>
    </row>
    <row r="2" spans="1:2" ht="15">
      <c r="A2" s="28" t="s">
        <v>147</v>
      </c>
      <c r="B2" s="25" t="s">
        <v>149</v>
      </c>
    </row>
    <row r="3" spans="1:2" ht="15">
      <c r="A3" s="28" t="s">
        <v>16</v>
      </c>
      <c r="B3" s="25" t="s">
        <v>96</v>
      </c>
    </row>
    <row r="4" spans="1:2" ht="15">
      <c r="A4" s="28" t="s">
        <v>97</v>
      </c>
      <c r="B4" s="25" t="s">
        <v>150</v>
      </c>
    </row>
    <row r="5" spans="1:2" ht="15">
      <c r="A5" s="28" t="s">
        <v>98</v>
      </c>
      <c r="B5" s="25" t="s">
        <v>151</v>
      </c>
    </row>
    <row r="6" spans="1:2" ht="15">
      <c r="A6" s="28" t="s">
        <v>152</v>
      </c>
      <c r="B6" s="25" t="s">
        <v>153</v>
      </c>
    </row>
    <row r="7" spans="1:2" ht="15">
      <c r="A7" s="28" t="s">
        <v>276</v>
      </c>
      <c r="B7" s="25" t="s">
        <v>311</v>
      </c>
    </row>
    <row r="8" spans="1:2" ht="15">
      <c r="A8" s="28" t="s">
        <v>277</v>
      </c>
      <c r="B8" s="25" t="s">
        <v>312</v>
      </c>
    </row>
    <row r="9" spans="1:2" ht="15">
      <c r="A9" s="28" t="s">
        <v>146</v>
      </c>
      <c r="B9" s="25" t="s">
        <v>313</v>
      </c>
    </row>
    <row r="10" spans="1:2" ht="15">
      <c r="A10" s="28" t="s">
        <v>9</v>
      </c>
      <c r="B10" s="25" t="s">
        <v>166</v>
      </c>
    </row>
    <row r="11" spans="1:2" ht="15">
      <c r="A11" s="28" t="s">
        <v>145</v>
      </c>
      <c r="B11" s="25" t="s">
        <v>314</v>
      </c>
    </row>
    <row r="12" spans="1:2" ht="15">
      <c r="A12" s="28" t="s">
        <v>10</v>
      </c>
      <c r="B12" s="25" t="s">
        <v>95</v>
      </c>
    </row>
    <row r="13" spans="1:2" ht="15">
      <c r="A13" s="28" t="s">
        <v>5</v>
      </c>
      <c r="B13" s="25" t="s">
        <v>154</v>
      </c>
    </row>
    <row r="14" spans="1:2" ht="15">
      <c r="A14" s="28" t="s">
        <v>274</v>
      </c>
      <c r="B14" s="25" t="s">
        <v>278</v>
      </c>
    </row>
    <row r="15" spans="1:2" ht="15">
      <c r="A15" s="28" t="s">
        <v>144</v>
      </c>
      <c r="B15" s="25" t="s">
        <v>156</v>
      </c>
    </row>
    <row r="16" spans="1:2" ht="15">
      <c r="A16" s="28" t="s">
        <v>8</v>
      </c>
      <c r="B16" s="25" t="s">
        <v>157</v>
      </c>
    </row>
    <row r="17" spans="1:2" ht="15">
      <c r="A17" s="28" t="s">
        <v>275</v>
      </c>
      <c r="B17" s="25" t="s">
        <v>155</v>
      </c>
    </row>
    <row r="19" spans="1:2" ht="15">
      <c r="A19" s="27" t="s">
        <v>99</v>
      </c>
      <c r="B19" s="26"/>
    </row>
    <row r="20" spans="1:2" ht="15">
      <c r="A20" s="28" t="s">
        <v>106</v>
      </c>
      <c r="B20" s="25" t="s">
        <v>279</v>
      </c>
    </row>
    <row r="21" spans="1:2" ht="15">
      <c r="A21" s="28" t="s">
        <v>12</v>
      </c>
      <c r="B21" s="25" t="s">
        <v>280</v>
      </c>
    </row>
    <row r="22" spans="1:2" ht="15">
      <c r="A22" s="28" t="s">
        <v>104</v>
      </c>
      <c r="B22" s="25" t="s">
        <v>105</v>
      </c>
    </row>
    <row r="23" spans="1:2" ht="15">
      <c r="A23" s="28" t="s">
        <v>102</v>
      </c>
      <c r="B23" s="25" t="s">
        <v>103</v>
      </c>
    </row>
    <row r="24" spans="1:2" ht="15">
      <c r="A24" s="28" t="s">
        <v>101</v>
      </c>
      <c r="B24" s="25" t="s">
        <v>100</v>
      </c>
    </row>
    <row r="26" spans="1:2" ht="15">
      <c r="A26" s="27" t="s">
        <v>107</v>
      </c>
      <c r="B26" s="26"/>
    </row>
    <row r="27" spans="1:2" ht="15">
      <c r="A27" s="28" t="s">
        <v>158</v>
      </c>
      <c r="B27" s="25" t="s">
        <v>108</v>
      </c>
    </row>
    <row r="28" spans="1:2" ht="15">
      <c r="A28" s="28" t="s">
        <v>159</v>
      </c>
      <c r="B28" s="25" t="s">
        <v>111</v>
      </c>
    </row>
    <row r="29" spans="1:2" ht="15">
      <c r="A29" s="28" t="s">
        <v>160</v>
      </c>
      <c r="B29" s="25" t="s">
        <v>109</v>
      </c>
    </row>
    <row r="30" spans="1:2" ht="15">
      <c r="A30" s="28" t="s">
        <v>161</v>
      </c>
      <c r="B30" s="25" t="s">
        <v>112</v>
      </c>
    </row>
    <row r="31" spans="1:2" ht="15">
      <c r="A31" s="28" t="s">
        <v>162</v>
      </c>
      <c r="B31" s="2" t="s">
        <v>110</v>
      </c>
    </row>
    <row r="33" spans="1:2" ht="15">
      <c r="A33" s="27" t="s">
        <v>113</v>
      </c>
      <c r="B33" s="26"/>
    </row>
    <row r="34" spans="1:2" ht="15">
      <c r="A34" s="28" t="s">
        <v>114</v>
      </c>
      <c r="B34" s="25" t="s">
        <v>115</v>
      </c>
    </row>
    <row r="35" spans="1:2" ht="15">
      <c r="A35" s="28" t="s">
        <v>83</v>
      </c>
      <c r="B35" s="2" t="s">
        <v>116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zoomScale="167" zoomScaleNormal="167" zoomScalePageLayoutView="0" workbookViewId="0" topLeftCell="A1">
      <pane ySplit="1" topLeftCell="A2" activePane="bottomLeft" state="frozen"/>
      <selection pane="topLeft" activeCell="A1" sqref="A1"/>
      <selection pane="bottomLeft" activeCell="E38" sqref="E38"/>
    </sheetView>
  </sheetViews>
  <sheetFormatPr defaultColWidth="25.57421875" defaultRowHeight="15"/>
  <cols>
    <col min="1" max="1" width="22.140625" style="79" bestFit="1" customWidth="1"/>
    <col min="2" max="2" width="9.57421875" style="211" customWidth="1"/>
    <col min="3" max="4" width="9.57421875" style="80" customWidth="1"/>
    <col min="5" max="5" width="7.140625" style="80" bestFit="1" customWidth="1"/>
    <col min="6" max="6" width="18.00390625" style="79" customWidth="1"/>
    <col min="7" max="7" width="9.28125" style="80" customWidth="1"/>
    <col min="8" max="10" width="9.57421875" style="81" customWidth="1"/>
    <col min="11" max="11" width="9.57421875" style="84" customWidth="1"/>
    <col min="12" max="12" width="24.421875" style="89" bestFit="1" customWidth="1"/>
    <col min="13" max="13" width="9.421875" style="65" bestFit="1" customWidth="1"/>
    <col min="14" max="14" width="25.57421875" style="23" customWidth="1"/>
    <col min="15" max="16384" width="25.57421875" style="24" customWidth="1"/>
  </cols>
  <sheetData>
    <row r="1" spans="1:13" s="159" customFormat="1" ht="22.5">
      <c r="A1" s="212" t="s">
        <v>201</v>
      </c>
      <c r="B1" s="151" t="s">
        <v>136</v>
      </c>
      <c r="C1" s="66" t="s">
        <v>131</v>
      </c>
      <c r="D1" s="152" t="s">
        <v>132</v>
      </c>
      <c r="E1" s="152" t="s">
        <v>133</v>
      </c>
      <c r="F1" s="152" t="s">
        <v>134</v>
      </c>
      <c r="G1" s="66" t="s">
        <v>135</v>
      </c>
      <c r="H1" s="157" t="s">
        <v>126</v>
      </c>
      <c r="I1" s="157" t="s">
        <v>138</v>
      </c>
      <c r="J1" s="157" t="s">
        <v>127</v>
      </c>
      <c r="K1" s="158" t="s">
        <v>128</v>
      </c>
      <c r="L1" s="155" t="s">
        <v>137</v>
      </c>
      <c r="M1" s="156"/>
    </row>
    <row r="2" spans="1:13" s="192" customFormat="1" ht="15">
      <c r="A2" s="55" t="s">
        <v>19</v>
      </c>
      <c r="B2" s="161" t="s">
        <v>20</v>
      </c>
      <c r="C2" s="32" t="s">
        <v>2</v>
      </c>
      <c r="D2" s="32" t="s">
        <v>0</v>
      </c>
      <c r="E2" s="32" t="s">
        <v>142</v>
      </c>
      <c r="F2" s="55" t="s">
        <v>1</v>
      </c>
      <c r="G2" s="32"/>
      <c r="H2" s="188">
        <v>25573.45</v>
      </c>
      <c r="I2" s="188">
        <v>26695.19</v>
      </c>
      <c r="J2" s="188">
        <v>6737.69</v>
      </c>
      <c r="K2" s="199">
        <f aca="true" t="shared" si="0" ref="K2:K44">I2-J2</f>
        <v>19957.5</v>
      </c>
      <c r="L2" s="135" t="s">
        <v>192</v>
      </c>
      <c r="M2" s="163"/>
    </row>
    <row r="3" spans="1:13" s="192" customFormat="1" ht="15">
      <c r="A3" s="55" t="s">
        <v>21</v>
      </c>
      <c r="B3" s="161" t="s">
        <v>22</v>
      </c>
      <c r="C3" s="32" t="s">
        <v>3</v>
      </c>
      <c r="D3" s="32" t="s">
        <v>0</v>
      </c>
      <c r="E3" s="32" t="s">
        <v>142</v>
      </c>
      <c r="F3" s="55" t="s">
        <v>89</v>
      </c>
      <c r="G3" s="32"/>
      <c r="H3" s="188">
        <v>24049.89</v>
      </c>
      <c r="I3" s="188">
        <v>25171.63</v>
      </c>
      <c r="J3" s="188">
        <v>6257.43</v>
      </c>
      <c r="K3" s="199">
        <f t="shared" si="0"/>
        <v>18914.2</v>
      </c>
      <c r="L3" s="135" t="s">
        <v>193</v>
      </c>
      <c r="M3" s="163"/>
    </row>
    <row r="4" spans="1:13" s="192" customFormat="1" ht="15">
      <c r="A4" s="55" t="s">
        <v>88</v>
      </c>
      <c r="B4" s="161" t="s">
        <v>87</v>
      </c>
      <c r="C4" s="32" t="s">
        <v>3</v>
      </c>
      <c r="D4" s="32" t="s">
        <v>0</v>
      </c>
      <c r="E4" s="32" t="s">
        <v>142</v>
      </c>
      <c r="F4" s="55" t="s">
        <v>86</v>
      </c>
      <c r="G4" s="32"/>
      <c r="H4" s="188">
        <v>24049.89</v>
      </c>
      <c r="I4" s="188">
        <v>24319.89</v>
      </c>
      <c r="J4" s="188">
        <v>6703.79</v>
      </c>
      <c r="K4" s="199">
        <f t="shared" si="0"/>
        <v>17616.1</v>
      </c>
      <c r="L4" s="135" t="s">
        <v>204</v>
      </c>
      <c r="M4" s="163"/>
    </row>
    <row r="5" spans="1:13" s="193" customFormat="1" ht="15" customHeight="1">
      <c r="A5" s="123" t="s">
        <v>91</v>
      </c>
      <c r="B5" s="164" t="s">
        <v>90</v>
      </c>
      <c r="C5" s="33" t="s">
        <v>164</v>
      </c>
      <c r="D5" s="33" t="s">
        <v>0</v>
      </c>
      <c r="E5" s="33" t="s">
        <v>143</v>
      </c>
      <c r="F5" s="56" t="s">
        <v>93</v>
      </c>
      <c r="G5" s="33"/>
      <c r="H5" s="190">
        <v>9153.89</v>
      </c>
      <c r="I5" s="190">
        <v>9153.9</v>
      </c>
      <c r="J5" s="190">
        <v>1647.96</v>
      </c>
      <c r="K5" s="200">
        <f t="shared" si="0"/>
        <v>7505.94</v>
      </c>
      <c r="L5" s="136" t="s">
        <v>206</v>
      </c>
      <c r="M5" s="167"/>
    </row>
    <row r="6" spans="1:13" s="193" customFormat="1" ht="16.5" customHeight="1">
      <c r="A6" s="123" t="s">
        <v>23</v>
      </c>
      <c r="B6" s="164" t="s">
        <v>92</v>
      </c>
      <c r="C6" s="33" t="s">
        <v>164</v>
      </c>
      <c r="D6" s="33" t="s">
        <v>0</v>
      </c>
      <c r="E6" s="33" t="s">
        <v>143</v>
      </c>
      <c r="F6" s="56" t="s">
        <v>163</v>
      </c>
      <c r="G6" s="33"/>
      <c r="H6" s="190">
        <v>3806.16</v>
      </c>
      <c r="I6" s="190">
        <v>3806.17</v>
      </c>
      <c r="J6" s="190">
        <v>229.41</v>
      </c>
      <c r="K6" s="200">
        <f t="shared" si="0"/>
        <v>3576.76</v>
      </c>
      <c r="L6" s="136" t="s">
        <v>205</v>
      </c>
      <c r="M6" s="167"/>
    </row>
    <row r="7" spans="1:13" s="195" customFormat="1" ht="15">
      <c r="A7" s="169" t="s">
        <v>176</v>
      </c>
      <c r="B7" s="168" t="s">
        <v>175</v>
      </c>
      <c r="C7" s="170" t="s">
        <v>199</v>
      </c>
      <c r="D7" s="170" t="s">
        <v>4</v>
      </c>
      <c r="E7" s="170" t="s">
        <v>145</v>
      </c>
      <c r="F7" s="169" t="s">
        <v>129</v>
      </c>
      <c r="G7" s="170" t="s">
        <v>6</v>
      </c>
      <c r="H7" s="191">
        <v>5879.24</v>
      </c>
      <c r="I7" s="191">
        <v>6683.63</v>
      </c>
      <c r="J7" s="201">
        <v>3219.22</v>
      </c>
      <c r="K7" s="202">
        <f>I7-J7</f>
        <v>3464.4100000000003</v>
      </c>
      <c r="L7" s="194" t="s">
        <v>202</v>
      </c>
      <c r="M7" s="175"/>
    </row>
    <row r="8" spans="1:13" s="195" customFormat="1" ht="15">
      <c r="A8" s="169" t="s">
        <v>168</v>
      </c>
      <c r="B8" s="168" t="s">
        <v>167</v>
      </c>
      <c r="C8" s="170" t="s">
        <v>199</v>
      </c>
      <c r="D8" s="170" t="s">
        <v>4</v>
      </c>
      <c r="E8" s="170" t="s">
        <v>145</v>
      </c>
      <c r="F8" s="169" t="s">
        <v>129</v>
      </c>
      <c r="G8" s="170" t="s">
        <v>6</v>
      </c>
      <c r="H8" s="201">
        <v>5879.24</v>
      </c>
      <c r="I8" s="201">
        <v>6511.42</v>
      </c>
      <c r="J8" s="201">
        <v>3228.37</v>
      </c>
      <c r="K8" s="202">
        <f t="shared" si="0"/>
        <v>3283.05</v>
      </c>
      <c r="L8" s="194" t="s">
        <v>202</v>
      </c>
      <c r="M8" s="175"/>
    </row>
    <row r="9" spans="1:13" s="195" customFormat="1" ht="15">
      <c r="A9" s="169" t="s">
        <v>62</v>
      </c>
      <c r="B9" s="168" t="s">
        <v>61</v>
      </c>
      <c r="C9" s="170" t="s">
        <v>14</v>
      </c>
      <c r="D9" s="170" t="s">
        <v>4</v>
      </c>
      <c r="E9" s="170" t="s">
        <v>144</v>
      </c>
      <c r="F9" s="169" t="s">
        <v>129</v>
      </c>
      <c r="G9" s="170" t="s">
        <v>6</v>
      </c>
      <c r="H9" s="201">
        <v>6924.34</v>
      </c>
      <c r="I9" s="203">
        <v>7962.78</v>
      </c>
      <c r="J9" s="204">
        <v>4313.51</v>
      </c>
      <c r="K9" s="202">
        <f t="shared" si="0"/>
        <v>3649.2699999999995</v>
      </c>
      <c r="L9" s="194" t="s">
        <v>202</v>
      </c>
      <c r="M9" s="175"/>
    </row>
    <row r="10" spans="1:13" s="195" customFormat="1" ht="15">
      <c r="A10" s="169" t="s">
        <v>44</v>
      </c>
      <c r="B10" s="168" t="s">
        <v>45</v>
      </c>
      <c r="C10" s="170" t="s">
        <v>197</v>
      </c>
      <c r="D10" s="170" t="s">
        <v>12</v>
      </c>
      <c r="E10" s="170" t="s">
        <v>8</v>
      </c>
      <c r="F10" s="169" t="s">
        <v>130</v>
      </c>
      <c r="G10" s="170" t="s">
        <v>6</v>
      </c>
      <c r="H10" s="201">
        <v>4896.76</v>
      </c>
      <c r="I10" s="201">
        <v>6469.96</v>
      </c>
      <c r="J10" s="204">
        <v>3683.44</v>
      </c>
      <c r="K10" s="202">
        <f t="shared" si="0"/>
        <v>2786.52</v>
      </c>
      <c r="L10" s="194" t="s">
        <v>202</v>
      </c>
      <c r="M10" s="175"/>
    </row>
    <row r="11" spans="1:13" s="195" customFormat="1" ht="15">
      <c r="A11" s="169" t="s">
        <v>24</v>
      </c>
      <c r="B11" s="168" t="s">
        <v>25</v>
      </c>
      <c r="C11" s="170" t="s">
        <v>7</v>
      </c>
      <c r="D11" s="170" t="s">
        <v>4</v>
      </c>
      <c r="E11" s="170" t="s">
        <v>144</v>
      </c>
      <c r="F11" s="169" t="s">
        <v>129</v>
      </c>
      <c r="G11" s="170" t="s">
        <v>6</v>
      </c>
      <c r="H11" s="201">
        <v>10705.04</v>
      </c>
      <c r="I11" s="201">
        <v>18398.85</v>
      </c>
      <c r="J11" s="204">
        <v>14258.21</v>
      </c>
      <c r="K11" s="202">
        <f t="shared" si="0"/>
        <v>4140.639999999999</v>
      </c>
      <c r="L11" s="194" t="s">
        <v>203</v>
      </c>
      <c r="M11" s="175"/>
    </row>
    <row r="12" spans="1:13" s="195" customFormat="1" ht="15">
      <c r="A12" s="169" t="s">
        <v>171</v>
      </c>
      <c r="B12" s="168" t="s">
        <v>170</v>
      </c>
      <c r="C12" s="170" t="s">
        <v>199</v>
      </c>
      <c r="D12" s="170" t="s">
        <v>4</v>
      </c>
      <c r="E12" s="170" t="s">
        <v>145</v>
      </c>
      <c r="F12" s="169" t="s">
        <v>129</v>
      </c>
      <c r="G12" s="170" t="s">
        <v>6</v>
      </c>
      <c r="H12" s="201">
        <v>5879.24</v>
      </c>
      <c r="I12" s="201">
        <v>6511.42</v>
      </c>
      <c r="J12" s="204">
        <v>3217.63</v>
      </c>
      <c r="K12" s="202">
        <f t="shared" si="0"/>
        <v>3293.79</v>
      </c>
      <c r="L12" s="194" t="s">
        <v>202</v>
      </c>
      <c r="M12" s="175"/>
    </row>
    <row r="13" spans="1:13" s="195" customFormat="1" ht="15">
      <c r="A13" s="169" t="s">
        <v>64</v>
      </c>
      <c r="B13" s="168" t="s">
        <v>58</v>
      </c>
      <c r="C13" s="170" t="s">
        <v>194</v>
      </c>
      <c r="D13" s="170" t="s">
        <v>12</v>
      </c>
      <c r="E13" s="170" t="s">
        <v>145</v>
      </c>
      <c r="F13" s="169" t="s">
        <v>130</v>
      </c>
      <c r="G13" s="170" t="s">
        <v>6</v>
      </c>
      <c r="H13" s="201">
        <v>3602.54</v>
      </c>
      <c r="I13" s="201">
        <v>4733.74</v>
      </c>
      <c r="J13" s="201">
        <v>2124.75</v>
      </c>
      <c r="K13" s="202">
        <f t="shared" si="0"/>
        <v>2608.99</v>
      </c>
      <c r="L13" s="194" t="s">
        <v>202</v>
      </c>
      <c r="M13" s="175"/>
    </row>
    <row r="14" spans="1:13" s="195" customFormat="1" ht="15">
      <c r="A14" s="169" t="s">
        <v>48</v>
      </c>
      <c r="B14" s="168" t="s">
        <v>49</v>
      </c>
      <c r="C14" s="170" t="s">
        <v>141</v>
      </c>
      <c r="D14" s="170" t="s">
        <v>4</v>
      </c>
      <c r="E14" s="170" t="s">
        <v>83</v>
      </c>
      <c r="F14" s="169" t="s">
        <v>129</v>
      </c>
      <c r="G14" s="170" t="s">
        <v>6</v>
      </c>
      <c r="H14" s="201">
        <v>7311.63</v>
      </c>
      <c r="I14" s="201">
        <v>9920.23</v>
      </c>
      <c r="J14" s="201">
        <v>4498.97</v>
      </c>
      <c r="K14" s="202">
        <f t="shared" si="0"/>
        <v>5421.259999999999</v>
      </c>
      <c r="L14" s="194" t="s">
        <v>202</v>
      </c>
      <c r="M14" s="175"/>
    </row>
    <row r="15" spans="1:13" s="195" customFormat="1" ht="15">
      <c r="A15" s="169" t="s">
        <v>50</v>
      </c>
      <c r="B15" s="168" t="s">
        <v>51</v>
      </c>
      <c r="C15" s="170" t="s">
        <v>13</v>
      </c>
      <c r="D15" s="170" t="s">
        <v>12</v>
      </c>
      <c r="E15" s="170" t="s">
        <v>83</v>
      </c>
      <c r="F15" s="169" t="s">
        <v>130</v>
      </c>
      <c r="G15" s="170" t="s">
        <v>6</v>
      </c>
      <c r="H15" s="201">
        <v>3389.47</v>
      </c>
      <c r="I15" s="201">
        <v>4370.44</v>
      </c>
      <c r="J15" s="201">
        <v>1744.45</v>
      </c>
      <c r="K15" s="202">
        <v>2625.99</v>
      </c>
      <c r="L15" s="194" t="s">
        <v>202</v>
      </c>
      <c r="M15" s="175"/>
    </row>
    <row r="16" spans="1:13" s="195" customFormat="1" ht="15">
      <c r="A16" s="169" t="s">
        <v>30</v>
      </c>
      <c r="B16" s="168" t="s">
        <v>31</v>
      </c>
      <c r="C16" s="170" t="s">
        <v>195</v>
      </c>
      <c r="D16" s="170" t="s">
        <v>4</v>
      </c>
      <c r="E16" s="170" t="s">
        <v>10</v>
      </c>
      <c r="F16" s="169" t="s">
        <v>129</v>
      </c>
      <c r="G16" s="170" t="s">
        <v>6</v>
      </c>
      <c r="H16" s="201">
        <v>8609.83</v>
      </c>
      <c r="I16" s="201">
        <v>13872.91</v>
      </c>
      <c r="J16" s="204">
        <v>12397.93</v>
      </c>
      <c r="K16" s="202">
        <f t="shared" si="0"/>
        <v>1474.9799999999996</v>
      </c>
      <c r="L16" s="194" t="s">
        <v>202</v>
      </c>
      <c r="M16" s="175"/>
    </row>
    <row r="17" spans="1:13" s="195" customFormat="1" ht="15">
      <c r="A17" s="169" t="s">
        <v>39</v>
      </c>
      <c r="B17" s="168" t="s">
        <v>36</v>
      </c>
      <c r="C17" s="170" t="s">
        <v>141</v>
      </c>
      <c r="D17" s="170" t="s">
        <v>4</v>
      </c>
      <c r="E17" s="170" t="s">
        <v>5</v>
      </c>
      <c r="F17" s="169" t="s">
        <v>129</v>
      </c>
      <c r="G17" s="170" t="s">
        <v>6</v>
      </c>
      <c r="H17" s="201">
        <v>7311.63</v>
      </c>
      <c r="I17" s="201">
        <v>8415.08</v>
      </c>
      <c r="J17" s="201">
        <v>4638.49</v>
      </c>
      <c r="K17" s="202">
        <f>I17-J17</f>
        <v>3776.59</v>
      </c>
      <c r="L17" s="194" t="s">
        <v>202</v>
      </c>
      <c r="M17" s="175"/>
    </row>
    <row r="18" spans="1:13" s="195" customFormat="1" ht="15">
      <c r="A18" s="169" t="s">
        <v>69</v>
      </c>
      <c r="B18" s="168" t="s">
        <v>53</v>
      </c>
      <c r="C18" s="170" t="s">
        <v>141</v>
      </c>
      <c r="D18" s="170" t="s">
        <v>4</v>
      </c>
      <c r="E18" s="170" t="s">
        <v>145</v>
      </c>
      <c r="F18" s="169" t="s">
        <v>129</v>
      </c>
      <c r="G18" s="170" t="s">
        <v>6</v>
      </c>
      <c r="H18" s="203">
        <v>7311.63</v>
      </c>
      <c r="I18" s="201">
        <v>8226.67</v>
      </c>
      <c r="J18" s="201">
        <v>4389.68</v>
      </c>
      <c r="K18" s="205">
        <f t="shared" si="0"/>
        <v>3836.99</v>
      </c>
      <c r="L18" s="194" t="s">
        <v>202</v>
      </c>
      <c r="M18" s="175"/>
    </row>
    <row r="19" spans="1:13" s="195" customFormat="1" ht="15">
      <c r="A19" s="169" t="s">
        <v>28</v>
      </c>
      <c r="B19" s="168" t="s">
        <v>29</v>
      </c>
      <c r="C19" s="170" t="s">
        <v>195</v>
      </c>
      <c r="D19" s="170" t="s">
        <v>4</v>
      </c>
      <c r="E19" s="170" t="s">
        <v>9</v>
      </c>
      <c r="F19" s="169" t="s">
        <v>129</v>
      </c>
      <c r="G19" s="170" t="s">
        <v>6</v>
      </c>
      <c r="H19" s="201">
        <v>8609.83</v>
      </c>
      <c r="I19" s="201">
        <v>16522.51</v>
      </c>
      <c r="J19" s="201">
        <v>12602.21</v>
      </c>
      <c r="K19" s="202">
        <f t="shared" si="0"/>
        <v>3920.2999999999993</v>
      </c>
      <c r="L19" s="194" t="s">
        <v>203</v>
      </c>
      <c r="M19" s="175"/>
    </row>
    <row r="20" spans="1:13" s="195" customFormat="1" ht="15">
      <c r="A20" s="169" t="s">
        <v>65</v>
      </c>
      <c r="B20" s="168" t="s">
        <v>57</v>
      </c>
      <c r="C20" s="170" t="s">
        <v>141</v>
      </c>
      <c r="D20" s="170" t="s">
        <v>4</v>
      </c>
      <c r="E20" s="170" t="s">
        <v>5</v>
      </c>
      <c r="F20" s="169" t="s">
        <v>207</v>
      </c>
      <c r="G20" s="170" t="s">
        <v>6</v>
      </c>
      <c r="H20" s="201">
        <v>7311.63</v>
      </c>
      <c r="I20" s="201">
        <v>9879.42</v>
      </c>
      <c r="J20" s="203">
        <v>4558.98</v>
      </c>
      <c r="K20" s="202">
        <f t="shared" si="0"/>
        <v>5320.4400000000005</v>
      </c>
      <c r="L20" s="194" t="s">
        <v>202</v>
      </c>
      <c r="M20" s="175"/>
    </row>
    <row r="21" spans="1:13" s="195" customFormat="1" ht="15">
      <c r="A21" s="169" t="s">
        <v>179</v>
      </c>
      <c r="B21" s="168" t="s">
        <v>178</v>
      </c>
      <c r="C21" s="170" t="s">
        <v>199</v>
      </c>
      <c r="D21" s="170" t="s">
        <v>4</v>
      </c>
      <c r="E21" s="170" t="s">
        <v>9</v>
      </c>
      <c r="F21" s="169" t="s">
        <v>129</v>
      </c>
      <c r="G21" s="170" t="s">
        <v>6</v>
      </c>
      <c r="H21" s="201">
        <v>5879.24</v>
      </c>
      <c r="I21" s="201">
        <v>6511.42</v>
      </c>
      <c r="J21" s="201">
        <v>3228.37</v>
      </c>
      <c r="K21" s="202">
        <f t="shared" si="0"/>
        <v>3283.05</v>
      </c>
      <c r="L21" s="194" t="s">
        <v>202</v>
      </c>
      <c r="M21" s="175"/>
    </row>
    <row r="22" spans="1:13" s="195" customFormat="1" ht="15">
      <c r="A22" s="169" t="s">
        <v>140</v>
      </c>
      <c r="B22" s="168" t="s">
        <v>52</v>
      </c>
      <c r="C22" s="170" t="s">
        <v>139</v>
      </c>
      <c r="D22" s="170" t="s">
        <v>15</v>
      </c>
      <c r="E22" s="170" t="s">
        <v>16</v>
      </c>
      <c r="F22" s="169" t="s">
        <v>82</v>
      </c>
      <c r="G22" s="170" t="s">
        <v>17</v>
      </c>
      <c r="H22" s="201">
        <v>10239.44</v>
      </c>
      <c r="I22" s="201">
        <v>13557.67</v>
      </c>
      <c r="J22" s="201">
        <v>6390.28</v>
      </c>
      <c r="K22" s="202">
        <f t="shared" si="0"/>
        <v>7167.39</v>
      </c>
      <c r="L22" s="194" t="s">
        <v>202</v>
      </c>
      <c r="M22" s="175"/>
    </row>
    <row r="23" spans="1:13" s="195" customFormat="1" ht="15">
      <c r="A23" s="169" t="s">
        <v>121</v>
      </c>
      <c r="B23" s="168" t="s">
        <v>120</v>
      </c>
      <c r="C23" s="170" t="s">
        <v>196</v>
      </c>
      <c r="D23" s="170" t="s">
        <v>15</v>
      </c>
      <c r="E23" s="170" t="s">
        <v>16</v>
      </c>
      <c r="F23" s="169" t="s">
        <v>82</v>
      </c>
      <c r="G23" s="170" t="s">
        <v>17</v>
      </c>
      <c r="H23" s="201">
        <v>8696.65</v>
      </c>
      <c r="I23" s="201">
        <v>10875.5</v>
      </c>
      <c r="J23" s="204">
        <v>5530.6</v>
      </c>
      <c r="K23" s="205">
        <f t="shared" si="0"/>
        <v>5344.9</v>
      </c>
      <c r="L23" s="194" t="s">
        <v>202</v>
      </c>
      <c r="M23" s="175"/>
    </row>
    <row r="24" spans="1:13" s="195" customFormat="1" ht="15">
      <c r="A24" s="169" t="s">
        <v>63</v>
      </c>
      <c r="B24" s="168" t="s">
        <v>59</v>
      </c>
      <c r="C24" s="170" t="s">
        <v>13</v>
      </c>
      <c r="D24" s="170" t="s">
        <v>12</v>
      </c>
      <c r="E24" s="170" t="s">
        <v>275</v>
      </c>
      <c r="F24" s="169" t="s">
        <v>130</v>
      </c>
      <c r="G24" s="170" t="s">
        <v>6</v>
      </c>
      <c r="H24" s="201">
        <v>3389.47</v>
      </c>
      <c r="I24" s="201">
        <v>4565.79</v>
      </c>
      <c r="J24" s="204">
        <v>2918.93</v>
      </c>
      <c r="K24" s="202">
        <f t="shared" si="0"/>
        <v>1646.8600000000001</v>
      </c>
      <c r="L24" s="194" t="s">
        <v>202</v>
      </c>
      <c r="M24" s="175"/>
    </row>
    <row r="25" spans="1:13" s="195" customFormat="1" ht="15">
      <c r="A25" s="169" t="s">
        <v>26</v>
      </c>
      <c r="B25" s="168" t="s">
        <v>27</v>
      </c>
      <c r="C25" s="170" t="s">
        <v>195</v>
      </c>
      <c r="D25" s="170" t="s">
        <v>4</v>
      </c>
      <c r="E25" s="170" t="s">
        <v>146</v>
      </c>
      <c r="F25" s="169" t="s">
        <v>129</v>
      </c>
      <c r="G25" s="170" t="s">
        <v>6</v>
      </c>
      <c r="H25" s="201">
        <v>8609.83</v>
      </c>
      <c r="I25" s="201">
        <v>10198.55</v>
      </c>
      <c r="J25" s="204">
        <v>5603.95</v>
      </c>
      <c r="K25" s="202">
        <f t="shared" si="0"/>
        <v>4594.599999999999</v>
      </c>
      <c r="L25" s="194" t="s">
        <v>202</v>
      </c>
      <c r="M25" s="175"/>
    </row>
    <row r="26" spans="1:13" s="195" customFormat="1" ht="15">
      <c r="A26" s="169" t="s">
        <v>32</v>
      </c>
      <c r="B26" s="168" t="s">
        <v>33</v>
      </c>
      <c r="C26" s="170" t="s">
        <v>13</v>
      </c>
      <c r="D26" s="170" t="s">
        <v>12</v>
      </c>
      <c r="E26" s="170" t="s">
        <v>5</v>
      </c>
      <c r="F26" s="169" t="s">
        <v>130</v>
      </c>
      <c r="G26" s="170" t="s">
        <v>6</v>
      </c>
      <c r="H26" s="201">
        <v>3389.47</v>
      </c>
      <c r="I26" s="201">
        <v>3708.31</v>
      </c>
      <c r="J26" s="201">
        <v>1137.44</v>
      </c>
      <c r="K26" s="202">
        <f t="shared" si="0"/>
        <v>2570.87</v>
      </c>
      <c r="L26" s="194" t="s">
        <v>202</v>
      </c>
      <c r="M26" s="175"/>
    </row>
    <row r="27" spans="1:13" s="195" customFormat="1" ht="15">
      <c r="A27" s="169" t="s">
        <v>169</v>
      </c>
      <c r="B27" s="168" t="s">
        <v>60</v>
      </c>
      <c r="C27" s="170" t="s">
        <v>11</v>
      </c>
      <c r="D27" s="170" t="s">
        <v>12</v>
      </c>
      <c r="E27" s="170" t="s">
        <v>9</v>
      </c>
      <c r="F27" s="169" t="s">
        <v>130</v>
      </c>
      <c r="G27" s="170" t="s">
        <v>6</v>
      </c>
      <c r="H27" s="201">
        <v>3188.2</v>
      </c>
      <c r="I27" s="204">
        <v>3600.01</v>
      </c>
      <c r="J27" s="204">
        <v>1637.98</v>
      </c>
      <c r="K27" s="202">
        <f t="shared" si="0"/>
        <v>1962.0300000000002</v>
      </c>
      <c r="L27" s="194" t="s">
        <v>202</v>
      </c>
      <c r="M27" s="175"/>
    </row>
    <row r="28" spans="1:13" s="195" customFormat="1" ht="15">
      <c r="A28" s="169" t="s">
        <v>40</v>
      </c>
      <c r="B28" s="168" t="s">
        <v>41</v>
      </c>
      <c r="C28" s="170" t="s">
        <v>194</v>
      </c>
      <c r="D28" s="170" t="s">
        <v>12</v>
      </c>
      <c r="E28" s="170" t="s">
        <v>5</v>
      </c>
      <c r="F28" s="169" t="s">
        <v>130</v>
      </c>
      <c r="G28" s="170" t="s">
        <v>6</v>
      </c>
      <c r="H28" s="201">
        <v>3602.54</v>
      </c>
      <c r="I28" s="201">
        <v>4116.68</v>
      </c>
      <c r="J28" s="204">
        <v>3055.64</v>
      </c>
      <c r="K28" s="202">
        <f t="shared" si="0"/>
        <v>1061.0400000000004</v>
      </c>
      <c r="L28" s="194" t="s">
        <v>202</v>
      </c>
      <c r="M28" s="175"/>
    </row>
    <row r="29" spans="1:13" s="195" customFormat="1" ht="15">
      <c r="A29" s="169" t="s">
        <v>177</v>
      </c>
      <c r="B29" s="168" t="s">
        <v>172</v>
      </c>
      <c r="C29" s="170" t="s">
        <v>199</v>
      </c>
      <c r="D29" s="170" t="s">
        <v>4</v>
      </c>
      <c r="E29" s="170" t="s">
        <v>10</v>
      </c>
      <c r="F29" s="169" t="s">
        <v>129</v>
      </c>
      <c r="G29" s="170" t="s">
        <v>6</v>
      </c>
      <c r="H29" s="201">
        <v>5879.24</v>
      </c>
      <c r="I29" s="203">
        <v>6511.42</v>
      </c>
      <c r="J29" s="206">
        <v>3550.07</v>
      </c>
      <c r="K29" s="202">
        <f t="shared" si="0"/>
        <v>2961.35</v>
      </c>
      <c r="L29" s="194" t="s">
        <v>202</v>
      </c>
      <c r="M29" s="175"/>
    </row>
    <row r="30" spans="1:13" s="195" customFormat="1" ht="15">
      <c r="A30" s="169" t="s">
        <v>68</v>
      </c>
      <c r="B30" s="168" t="s">
        <v>54</v>
      </c>
      <c r="C30" s="170" t="s">
        <v>141</v>
      </c>
      <c r="D30" s="170" t="s">
        <v>4</v>
      </c>
      <c r="E30" s="170" t="s">
        <v>9</v>
      </c>
      <c r="F30" s="169" t="s">
        <v>129</v>
      </c>
      <c r="G30" s="170" t="s">
        <v>6</v>
      </c>
      <c r="H30" s="201">
        <v>7311.63</v>
      </c>
      <c r="I30" s="204">
        <v>9272.31</v>
      </c>
      <c r="J30" s="204">
        <v>4564.35</v>
      </c>
      <c r="K30" s="202">
        <f t="shared" si="0"/>
        <v>4707.959999999999</v>
      </c>
      <c r="L30" s="194" t="s">
        <v>202</v>
      </c>
      <c r="M30" s="175"/>
    </row>
    <row r="31" spans="1:13" s="195" customFormat="1" ht="15">
      <c r="A31" s="169" t="s">
        <v>37</v>
      </c>
      <c r="B31" s="168" t="s">
        <v>38</v>
      </c>
      <c r="C31" s="170" t="s">
        <v>194</v>
      </c>
      <c r="D31" s="170" t="s">
        <v>12</v>
      </c>
      <c r="E31" s="170" t="s">
        <v>145</v>
      </c>
      <c r="F31" s="169" t="s">
        <v>130</v>
      </c>
      <c r="G31" s="170" t="s">
        <v>6</v>
      </c>
      <c r="H31" s="201">
        <v>3602.54</v>
      </c>
      <c r="I31" s="201">
        <v>4661.03</v>
      </c>
      <c r="J31" s="204">
        <v>2519.94</v>
      </c>
      <c r="K31" s="202">
        <f t="shared" si="0"/>
        <v>2141.0899999999997</v>
      </c>
      <c r="L31" s="194" t="s">
        <v>202</v>
      </c>
      <c r="M31" s="175"/>
    </row>
    <row r="32" spans="1:13" s="195" customFormat="1" ht="15">
      <c r="A32" s="169" t="s">
        <v>46</v>
      </c>
      <c r="B32" s="168" t="s">
        <v>47</v>
      </c>
      <c r="C32" s="170" t="s">
        <v>141</v>
      </c>
      <c r="D32" s="170" t="s">
        <v>4</v>
      </c>
      <c r="E32" s="170" t="s">
        <v>5</v>
      </c>
      <c r="F32" s="169" t="s">
        <v>208</v>
      </c>
      <c r="G32" s="170" t="s">
        <v>6</v>
      </c>
      <c r="H32" s="201">
        <v>7311.63</v>
      </c>
      <c r="I32" s="201">
        <v>10007.24</v>
      </c>
      <c r="J32" s="201">
        <v>4645.25</v>
      </c>
      <c r="K32" s="202">
        <v>2372.94</v>
      </c>
      <c r="L32" s="194" t="s">
        <v>202</v>
      </c>
      <c r="M32" s="175"/>
    </row>
    <row r="33" spans="1:13" s="195" customFormat="1" ht="15">
      <c r="A33" s="169" t="s">
        <v>174</v>
      </c>
      <c r="B33" s="168" t="s">
        <v>173</v>
      </c>
      <c r="C33" s="170" t="s">
        <v>200</v>
      </c>
      <c r="D33" s="170" t="s">
        <v>106</v>
      </c>
      <c r="E33" s="170" t="s">
        <v>146</v>
      </c>
      <c r="F33" s="169" t="s">
        <v>130</v>
      </c>
      <c r="G33" s="170" t="s">
        <v>6</v>
      </c>
      <c r="H33" s="201">
        <v>2142.56</v>
      </c>
      <c r="I33" s="201">
        <v>2372.94</v>
      </c>
      <c r="J33" s="203">
        <v>1225.17</v>
      </c>
      <c r="K33" s="202">
        <f t="shared" si="0"/>
        <v>1147.77</v>
      </c>
      <c r="L33" s="194" t="s">
        <v>202</v>
      </c>
      <c r="M33" s="175"/>
    </row>
    <row r="34" spans="1:13" s="195" customFormat="1" ht="15">
      <c r="A34" s="169" t="s">
        <v>34</v>
      </c>
      <c r="B34" s="168" t="s">
        <v>35</v>
      </c>
      <c r="C34" s="170" t="s">
        <v>198</v>
      </c>
      <c r="D34" s="170" t="s">
        <v>12</v>
      </c>
      <c r="E34" s="170" t="s">
        <v>145</v>
      </c>
      <c r="F34" s="169" t="s">
        <v>130</v>
      </c>
      <c r="G34" s="170" t="s">
        <v>6</v>
      </c>
      <c r="H34" s="201">
        <v>3831.43</v>
      </c>
      <c r="I34" s="201">
        <v>4939.86</v>
      </c>
      <c r="J34" s="201">
        <v>2303.77</v>
      </c>
      <c r="K34" s="202">
        <v>2636.09</v>
      </c>
      <c r="L34" s="194" t="s">
        <v>202</v>
      </c>
      <c r="M34" s="175"/>
    </row>
    <row r="35" spans="1:13" s="195" customFormat="1" ht="15">
      <c r="A35" s="169" t="s">
        <v>67</v>
      </c>
      <c r="B35" s="168" t="s">
        <v>55</v>
      </c>
      <c r="C35" s="170" t="s">
        <v>141</v>
      </c>
      <c r="D35" s="170" t="s">
        <v>4</v>
      </c>
      <c r="E35" s="170" t="s">
        <v>147</v>
      </c>
      <c r="F35" s="169" t="s">
        <v>81</v>
      </c>
      <c r="G35" s="170" t="s">
        <v>18</v>
      </c>
      <c r="H35" s="201">
        <v>7311.63</v>
      </c>
      <c r="I35" s="204">
        <v>9185.33</v>
      </c>
      <c r="J35" s="204">
        <v>4009.78</v>
      </c>
      <c r="K35" s="202">
        <f t="shared" si="0"/>
        <v>5175.549999999999</v>
      </c>
      <c r="L35" s="194" t="s">
        <v>202</v>
      </c>
      <c r="M35" s="175"/>
    </row>
    <row r="36" spans="1:13" s="195" customFormat="1" ht="15">
      <c r="A36" s="169" t="s">
        <v>42</v>
      </c>
      <c r="B36" s="168" t="s">
        <v>43</v>
      </c>
      <c r="C36" s="170" t="s">
        <v>194</v>
      </c>
      <c r="D36" s="170" t="s">
        <v>12</v>
      </c>
      <c r="E36" s="170" t="s">
        <v>146</v>
      </c>
      <c r="F36" s="169" t="s">
        <v>130</v>
      </c>
      <c r="G36" s="170" t="s">
        <v>6</v>
      </c>
      <c r="H36" s="201">
        <v>3602.54</v>
      </c>
      <c r="I36" s="203">
        <v>4106.97</v>
      </c>
      <c r="J36" s="204">
        <v>2414.07</v>
      </c>
      <c r="K36" s="202">
        <f t="shared" si="0"/>
        <v>1692.9</v>
      </c>
      <c r="L36" s="194" t="s">
        <v>202</v>
      </c>
      <c r="M36" s="175"/>
    </row>
    <row r="37" spans="1:13" s="195" customFormat="1" ht="15">
      <c r="A37" s="169" t="s">
        <v>66</v>
      </c>
      <c r="B37" s="168" t="s">
        <v>56</v>
      </c>
      <c r="C37" s="170" t="s">
        <v>141</v>
      </c>
      <c r="D37" s="170" t="s">
        <v>4</v>
      </c>
      <c r="E37" s="170" t="s">
        <v>147</v>
      </c>
      <c r="F37" s="169" t="s">
        <v>81</v>
      </c>
      <c r="G37" s="170" t="s">
        <v>18</v>
      </c>
      <c r="H37" s="201">
        <v>7311.63</v>
      </c>
      <c r="I37" s="201">
        <v>8244.54</v>
      </c>
      <c r="J37" s="204">
        <v>4278.58</v>
      </c>
      <c r="K37" s="202">
        <f t="shared" si="0"/>
        <v>3965.960000000001</v>
      </c>
      <c r="L37" s="194" t="s">
        <v>202</v>
      </c>
      <c r="M37" s="175"/>
    </row>
    <row r="38" spans="1:13" s="23" customFormat="1" ht="15">
      <c r="A38" s="68" t="s">
        <v>123</v>
      </c>
      <c r="B38" s="67" t="s">
        <v>122</v>
      </c>
      <c r="C38" s="69"/>
      <c r="D38" s="69" t="s">
        <v>77</v>
      </c>
      <c r="E38" s="69" t="s">
        <v>275</v>
      </c>
      <c r="F38" s="68" t="s">
        <v>124</v>
      </c>
      <c r="G38" s="69" t="s">
        <v>6</v>
      </c>
      <c r="H38" s="76">
        <v>3000</v>
      </c>
      <c r="I38" s="76">
        <v>3000</v>
      </c>
      <c r="J38" s="76">
        <v>0</v>
      </c>
      <c r="K38" s="207">
        <f t="shared" si="0"/>
        <v>3000</v>
      </c>
      <c r="L38" s="88" t="s">
        <v>80</v>
      </c>
      <c r="M38" s="65"/>
    </row>
    <row r="39" spans="1:13" s="23" customFormat="1" ht="15">
      <c r="A39" s="68" t="s">
        <v>74</v>
      </c>
      <c r="B39" s="67" t="s">
        <v>71</v>
      </c>
      <c r="C39" s="69"/>
      <c r="D39" s="69" t="s">
        <v>77</v>
      </c>
      <c r="E39" s="69" t="s">
        <v>146</v>
      </c>
      <c r="F39" s="68" t="s">
        <v>124</v>
      </c>
      <c r="G39" s="69" t="s">
        <v>6</v>
      </c>
      <c r="H39" s="76">
        <v>3000</v>
      </c>
      <c r="I39" s="76">
        <v>3000</v>
      </c>
      <c r="J39" s="76">
        <v>0</v>
      </c>
      <c r="K39" s="207">
        <f t="shared" si="0"/>
        <v>3000</v>
      </c>
      <c r="L39" s="88" t="s">
        <v>78</v>
      </c>
      <c r="M39" s="65"/>
    </row>
    <row r="40" spans="1:13" s="23" customFormat="1" ht="15">
      <c r="A40" s="68" t="s">
        <v>75</v>
      </c>
      <c r="B40" s="67" t="s">
        <v>72</v>
      </c>
      <c r="C40" s="69"/>
      <c r="D40" s="69" t="s">
        <v>77</v>
      </c>
      <c r="E40" s="69" t="s">
        <v>275</v>
      </c>
      <c r="F40" s="68" t="s">
        <v>124</v>
      </c>
      <c r="G40" s="69" t="s">
        <v>6</v>
      </c>
      <c r="H40" s="76">
        <v>3000</v>
      </c>
      <c r="I40" s="76">
        <v>3000</v>
      </c>
      <c r="J40" s="76">
        <v>0</v>
      </c>
      <c r="K40" s="207">
        <f t="shared" si="0"/>
        <v>3000</v>
      </c>
      <c r="L40" s="88" t="s">
        <v>78</v>
      </c>
      <c r="M40" s="65"/>
    </row>
    <row r="41" spans="1:13" s="23" customFormat="1" ht="15">
      <c r="A41" s="68" t="s">
        <v>76</v>
      </c>
      <c r="B41" s="67" t="s">
        <v>73</v>
      </c>
      <c r="C41" s="69"/>
      <c r="D41" s="69" t="s">
        <v>77</v>
      </c>
      <c r="E41" s="69" t="s">
        <v>275</v>
      </c>
      <c r="F41" s="68" t="s">
        <v>70</v>
      </c>
      <c r="G41" s="69" t="s">
        <v>6</v>
      </c>
      <c r="H41" s="76">
        <v>3000</v>
      </c>
      <c r="I41" s="76">
        <v>3000</v>
      </c>
      <c r="J41" s="76">
        <v>0</v>
      </c>
      <c r="K41" s="207">
        <f t="shared" si="0"/>
        <v>3000</v>
      </c>
      <c r="L41" s="88" t="s">
        <v>80</v>
      </c>
      <c r="M41" s="65"/>
    </row>
    <row r="42" spans="1:13" s="23" customFormat="1" ht="15">
      <c r="A42" s="68" t="s">
        <v>183</v>
      </c>
      <c r="B42" s="67" t="s">
        <v>180</v>
      </c>
      <c r="C42" s="69"/>
      <c r="D42" s="69" t="s">
        <v>77</v>
      </c>
      <c r="E42" s="69" t="s">
        <v>186</v>
      </c>
      <c r="F42" s="68" t="s">
        <v>124</v>
      </c>
      <c r="G42" s="69" t="s">
        <v>17</v>
      </c>
      <c r="H42" s="76">
        <v>2500</v>
      </c>
      <c r="I42" s="76">
        <v>2500</v>
      </c>
      <c r="J42" s="76">
        <v>0</v>
      </c>
      <c r="K42" s="207">
        <f t="shared" si="0"/>
        <v>2500</v>
      </c>
      <c r="L42" s="88" t="s">
        <v>189</v>
      </c>
      <c r="M42" s="65"/>
    </row>
    <row r="43" spans="1:13" s="23" customFormat="1" ht="15">
      <c r="A43" s="68" t="s">
        <v>184</v>
      </c>
      <c r="B43" s="67" t="s">
        <v>181</v>
      </c>
      <c r="C43" s="69"/>
      <c r="D43" s="69" t="s">
        <v>77</v>
      </c>
      <c r="E43" s="69" t="s">
        <v>186</v>
      </c>
      <c r="F43" s="68" t="s">
        <v>124</v>
      </c>
      <c r="G43" s="69" t="s">
        <v>17</v>
      </c>
      <c r="H43" s="76">
        <v>2500</v>
      </c>
      <c r="I43" s="76">
        <v>2500</v>
      </c>
      <c r="J43" s="76">
        <v>0</v>
      </c>
      <c r="K43" s="207">
        <f t="shared" si="0"/>
        <v>2500</v>
      </c>
      <c r="L43" s="88" t="s">
        <v>189</v>
      </c>
      <c r="M43" s="65"/>
    </row>
    <row r="44" spans="1:13" s="23" customFormat="1" ht="15">
      <c r="A44" s="68" t="s">
        <v>185</v>
      </c>
      <c r="B44" s="67" t="s">
        <v>182</v>
      </c>
      <c r="C44" s="69"/>
      <c r="D44" s="69" t="s">
        <v>77</v>
      </c>
      <c r="E44" s="69" t="s">
        <v>186</v>
      </c>
      <c r="F44" s="68" t="s">
        <v>124</v>
      </c>
      <c r="G44" s="69" t="s">
        <v>17</v>
      </c>
      <c r="H44" s="77">
        <v>2500</v>
      </c>
      <c r="I44" s="77">
        <v>2500</v>
      </c>
      <c r="J44" s="76">
        <v>0</v>
      </c>
      <c r="K44" s="207">
        <f t="shared" si="0"/>
        <v>2500</v>
      </c>
      <c r="L44" s="88" t="s">
        <v>189</v>
      </c>
      <c r="M44" s="65"/>
    </row>
    <row r="45" spans="1:13" s="23" customFormat="1" ht="15">
      <c r="A45" s="68" t="s">
        <v>188</v>
      </c>
      <c r="B45" s="67" t="s">
        <v>187</v>
      </c>
      <c r="C45" s="69"/>
      <c r="D45" s="69" t="s">
        <v>77</v>
      </c>
      <c r="E45" s="69" t="s">
        <v>186</v>
      </c>
      <c r="F45" s="68" t="s">
        <v>124</v>
      </c>
      <c r="G45" s="69" t="s">
        <v>17</v>
      </c>
      <c r="H45" s="77">
        <v>2500</v>
      </c>
      <c r="I45" s="77">
        <v>2500</v>
      </c>
      <c r="J45" s="76">
        <v>0</v>
      </c>
      <c r="K45" s="207">
        <f>I45-J45</f>
        <v>2500</v>
      </c>
      <c r="L45" s="88" t="s">
        <v>189</v>
      </c>
      <c r="M45" s="65"/>
    </row>
    <row r="46" spans="1:13" s="23" customFormat="1" ht="15">
      <c r="A46" s="72" t="s">
        <v>191</v>
      </c>
      <c r="B46" s="67" t="s">
        <v>190</v>
      </c>
      <c r="C46" s="73"/>
      <c r="D46" s="69" t="s">
        <v>77</v>
      </c>
      <c r="E46" s="69" t="s">
        <v>186</v>
      </c>
      <c r="F46" s="68" t="s">
        <v>124</v>
      </c>
      <c r="G46" s="69" t="s">
        <v>17</v>
      </c>
      <c r="H46" s="77">
        <v>2500</v>
      </c>
      <c r="I46" s="77">
        <v>2500</v>
      </c>
      <c r="J46" s="76">
        <v>0</v>
      </c>
      <c r="K46" s="207">
        <f>I46-J46</f>
        <v>2500</v>
      </c>
      <c r="L46" s="88" t="s">
        <v>189</v>
      </c>
      <c r="M46" s="65"/>
    </row>
    <row r="47" spans="1:13" s="198" customFormat="1" ht="15">
      <c r="A47" s="110"/>
      <c r="B47" s="210"/>
      <c r="C47" s="111"/>
      <c r="D47" s="111"/>
      <c r="E47" s="111"/>
      <c r="F47" s="110"/>
      <c r="G47" s="111" t="s">
        <v>165</v>
      </c>
      <c r="H47" s="208">
        <f>SUM(H2:H46)</f>
        <v>300054.99999999994</v>
      </c>
      <c r="I47" s="208">
        <f>SUM(I2:I46)</f>
        <v>358561.41000000003</v>
      </c>
      <c r="J47" s="208">
        <f>SUM(J2:J46)</f>
        <v>159466.28999999998</v>
      </c>
      <c r="K47" s="209">
        <f>I47-J47</f>
        <v>199095.12000000005</v>
      </c>
      <c r="L47" s="197"/>
      <c r="M47" s="116"/>
    </row>
    <row r="48" spans="1:13" s="23" customFormat="1" ht="15">
      <c r="A48" s="79"/>
      <c r="B48" s="211"/>
      <c r="C48" s="80"/>
      <c r="D48" s="80"/>
      <c r="E48" s="80"/>
      <c r="F48" s="79"/>
      <c r="G48" s="80"/>
      <c r="H48" s="81"/>
      <c r="I48" s="82"/>
      <c r="J48" s="82"/>
      <c r="K48" s="83"/>
      <c r="L48" s="89"/>
      <c r="M48" s="65"/>
    </row>
    <row r="49" spans="1:13" s="23" customFormat="1" ht="15">
      <c r="A49" s="79"/>
      <c r="B49" s="211"/>
      <c r="C49" s="80"/>
      <c r="D49" s="80"/>
      <c r="E49" s="80"/>
      <c r="F49" s="79"/>
      <c r="G49" s="80"/>
      <c r="H49" s="81"/>
      <c r="I49" s="82"/>
      <c r="J49" s="82"/>
      <c r="K49" s="83"/>
      <c r="L49" s="89"/>
      <c r="M49" s="6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zoomScale="170" zoomScaleNormal="170" zoomScalePageLayoutView="0" workbookViewId="0" topLeftCell="A1">
      <pane ySplit="1" topLeftCell="A2" activePane="bottomLeft" state="frozen"/>
      <selection pane="topLeft" activeCell="C1" sqref="C1"/>
      <selection pane="bottomLeft" activeCell="A1" sqref="A1"/>
    </sheetView>
  </sheetViews>
  <sheetFormatPr defaultColWidth="25.57421875" defaultRowHeight="15"/>
  <cols>
    <col min="1" max="1" width="22.28125" style="79" bestFit="1" customWidth="1"/>
    <col min="2" max="2" width="8.28125" style="78" bestFit="1" customWidth="1"/>
    <col min="3" max="3" width="8.140625" style="80" bestFit="1" customWidth="1"/>
    <col min="4" max="4" width="8.57421875" style="80" bestFit="1" customWidth="1"/>
    <col min="5" max="5" width="7.140625" style="80" bestFit="1" customWidth="1"/>
    <col min="6" max="6" width="20.28125" style="79" customWidth="1"/>
    <col min="7" max="7" width="8.28125" style="80" bestFit="1" customWidth="1"/>
    <col min="8" max="8" width="9.8515625" style="81" bestFit="1" customWidth="1"/>
    <col min="9" max="9" width="9.57421875" style="81" customWidth="1"/>
    <col min="10" max="10" width="8.7109375" style="81" bestFit="1" customWidth="1"/>
    <col min="11" max="11" width="10.7109375" style="81" bestFit="1" customWidth="1"/>
    <col min="12" max="12" width="24.00390625" style="89" bestFit="1" customWidth="1"/>
    <col min="13" max="13" width="9.421875" style="65" bestFit="1" customWidth="1"/>
    <col min="14" max="14" width="25.57421875" style="23" customWidth="1"/>
    <col min="15" max="16384" width="25.57421875" style="24" customWidth="1"/>
  </cols>
  <sheetData>
    <row r="1" spans="1:13" s="159" customFormat="1" ht="22.5">
      <c r="A1" s="212" t="s">
        <v>221</v>
      </c>
      <c r="B1" s="151" t="s">
        <v>136</v>
      </c>
      <c r="C1" s="66" t="s">
        <v>131</v>
      </c>
      <c r="D1" s="152" t="s">
        <v>132</v>
      </c>
      <c r="E1" s="152" t="s">
        <v>133</v>
      </c>
      <c r="F1" s="152" t="s">
        <v>134</v>
      </c>
      <c r="G1" s="66" t="s">
        <v>135</v>
      </c>
      <c r="H1" s="157" t="s">
        <v>126</v>
      </c>
      <c r="I1" s="157" t="s">
        <v>138</v>
      </c>
      <c r="J1" s="157" t="s">
        <v>127</v>
      </c>
      <c r="K1" s="157" t="s">
        <v>128</v>
      </c>
      <c r="L1" s="155" t="s">
        <v>137</v>
      </c>
      <c r="M1" s="156"/>
    </row>
    <row r="2" spans="1:13" s="192" customFormat="1" ht="15">
      <c r="A2" s="55" t="s">
        <v>19</v>
      </c>
      <c r="B2" s="161" t="s">
        <v>20</v>
      </c>
      <c r="C2" s="32" t="s">
        <v>2</v>
      </c>
      <c r="D2" s="32" t="s">
        <v>0</v>
      </c>
      <c r="E2" s="32" t="s">
        <v>142</v>
      </c>
      <c r="F2" s="55" t="s">
        <v>1</v>
      </c>
      <c r="G2" s="32"/>
      <c r="H2" s="188">
        <v>25573.45</v>
      </c>
      <c r="I2" s="188">
        <v>27055.19</v>
      </c>
      <c r="J2" s="188">
        <v>6737.69</v>
      </c>
      <c r="K2" s="188">
        <f aca="true" t="shared" si="0" ref="K2:K46">I2-J2</f>
        <v>20317.5</v>
      </c>
      <c r="L2" s="135" t="s">
        <v>209</v>
      </c>
      <c r="M2" s="163"/>
    </row>
    <row r="3" spans="1:13" s="192" customFormat="1" ht="15">
      <c r="A3" s="55" t="s">
        <v>21</v>
      </c>
      <c r="B3" s="161" t="s">
        <v>22</v>
      </c>
      <c r="C3" s="32" t="s">
        <v>3</v>
      </c>
      <c r="D3" s="32" t="s">
        <v>0</v>
      </c>
      <c r="E3" s="32" t="s">
        <v>142</v>
      </c>
      <c r="F3" s="55" t="s">
        <v>89</v>
      </c>
      <c r="G3" s="32"/>
      <c r="H3" s="188">
        <v>24049.89</v>
      </c>
      <c r="I3" s="188">
        <v>25171.63</v>
      </c>
      <c r="J3" s="188">
        <v>6257.43</v>
      </c>
      <c r="K3" s="188">
        <f t="shared" si="0"/>
        <v>18914.2</v>
      </c>
      <c r="L3" s="135" t="s">
        <v>193</v>
      </c>
      <c r="M3" s="163"/>
    </row>
    <row r="4" spans="1:13" s="192" customFormat="1" ht="15">
      <c r="A4" s="55" t="s">
        <v>88</v>
      </c>
      <c r="B4" s="161" t="s">
        <v>87</v>
      </c>
      <c r="C4" s="32" t="s">
        <v>3</v>
      </c>
      <c r="D4" s="32" t="s">
        <v>0</v>
      </c>
      <c r="E4" s="32" t="s">
        <v>142</v>
      </c>
      <c r="F4" s="55" t="s">
        <v>86</v>
      </c>
      <c r="G4" s="32"/>
      <c r="H4" s="188">
        <v>24049.89</v>
      </c>
      <c r="I4" s="188">
        <v>25809.39</v>
      </c>
      <c r="J4" s="188">
        <v>6756.29</v>
      </c>
      <c r="K4" s="188">
        <f t="shared" si="0"/>
        <v>19053.1</v>
      </c>
      <c r="L4" s="135" t="s">
        <v>204</v>
      </c>
      <c r="M4" s="163"/>
    </row>
    <row r="5" spans="1:13" s="193" customFormat="1" ht="15.75" customHeight="1">
      <c r="A5" s="123" t="s">
        <v>91</v>
      </c>
      <c r="B5" s="164" t="s">
        <v>90</v>
      </c>
      <c r="C5" s="33" t="s">
        <v>164</v>
      </c>
      <c r="D5" s="33" t="s">
        <v>0</v>
      </c>
      <c r="E5" s="33" t="s">
        <v>143</v>
      </c>
      <c r="F5" s="56" t="s">
        <v>93</v>
      </c>
      <c r="G5" s="33"/>
      <c r="H5" s="190">
        <v>9153.89</v>
      </c>
      <c r="I5" s="190">
        <v>9153.9</v>
      </c>
      <c r="J5" s="190">
        <v>1647.96</v>
      </c>
      <c r="K5" s="190">
        <f t="shared" si="0"/>
        <v>7505.94</v>
      </c>
      <c r="L5" s="136" t="s">
        <v>206</v>
      </c>
      <c r="M5" s="167"/>
    </row>
    <row r="6" spans="1:13" s="193" customFormat="1" ht="15.75" customHeight="1">
      <c r="A6" s="123" t="s">
        <v>23</v>
      </c>
      <c r="B6" s="164" t="s">
        <v>92</v>
      </c>
      <c r="C6" s="33" t="s">
        <v>164</v>
      </c>
      <c r="D6" s="33" t="s">
        <v>0</v>
      </c>
      <c r="E6" s="33" t="s">
        <v>143</v>
      </c>
      <c r="F6" s="56" t="s">
        <v>163</v>
      </c>
      <c r="G6" s="33"/>
      <c r="H6" s="190">
        <v>3806.16</v>
      </c>
      <c r="I6" s="190">
        <v>3806.17</v>
      </c>
      <c r="J6" s="190">
        <v>229.41</v>
      </c>
      <c r="K6" s="190">
        <f t="shared" si="0"/>
        <v>3576.76</v>
      </c>
      <c r="L6" s="136" t="s">
        <v>205</v>
      </c>
      <c r="M6" s="167"/>
    </row>
    <row r="7" spans="1:13" s="195" customFormat="1" ht="15">
      <c r="A7" s="169" t="s">
        <v>176</v>
      </c>
      <c r="B7" s="168" t="s">
        <v>175</v>
      </c>
      <c r="C7" s="170" t="s">
        <v>199</v>
      </c>
      <c r="D7" s="170" t="s">
        <v>4</v>
      </c>
      <c r="E7" s="170" t="s">
        <v>145</v>
      </c>
      <c r="F7" s="169" t="s">
        <v>129</v>
      </c>
      <c r="G7" s="170" t="s">
        <v>6</v>
      </c>
      <c r="H7" s="191">
        <v>5879.24</v>
      </c>
      <c r="I7" s="191">
        <v>6051.45</v>
      </c>
      <c r="J7" s="201">
        <v>1225.39</v>
      </c>
      <c r="K7" s="201">
        <f t="shared" si="0"/>
        <v>4826.0599999999995</v>
      </c>
      <c r="L7" s="194" t="s">
        <v>193</v>
      </c>
      <c r="M7" s="175"/>
    </row>
    <row r="8" spans="1:13" s="195" customFormat="1" ht="15">
      <c r="A8" s="169" t="s">
        <v>168</v>
      </c>
      <c r="B8" s="168" t="s">
        <v>167</v>
      </c>
      <c r="C8" s="170" t="s">
        <v>199</v>
      </c>
      <c r="D8" s="170" t="s">
        <v>4</v>
      </c>
      <c r="E8" s="170" t="s">
        <v>145</v>
      </c>
      <c r="F8" s="169" t="s">
        <v>129</v>
      </c>
      <c r="G8" s="170" t="s">
        <v>6</v>
      </c>
      <c r="H8" s="201">
        <v>5879.24</v>
      </c>
      <c r="I8" s="201">
        <v>5879.24</v>
      </c>
      <c r="J8" s="201">
        <v>1234.54</v>
      </c>
      <c r="K8" s="201">
        <f t="shared" si="0"/>
        <v>4644.7</v>
      </c>
      <c r="L8" s="194" t="s">
        <v>193</v>
      </c>
      <c r="M8" s="175"/>
    </row>
    <row r="9" spans="1:13" s="195" customFormat="1" ht="15">
      <c r="A9" s="169" t="s">
        <v>62</v>
      </c>
      <c r="B9" s="168" t="s">
        <v>61</v>
      </c>
      <c r="C9" s="170" t="s">
        <v>14</v>
      </c>
      <c r="D9" s="170" t="s">
        <v>4</v>
      </c>
      <c r="E9" s="170" t="s">
        <v>144</v>
      </c>
      <c r="F9" s="169" t="s">
        <v>129</v>
      </c>
      <c r="G9" s="170" t="s">
        <v>6</v>
      </c>
      <c r="H9" s="201">
        <v>6924.34</v>
      </c>
      <c r="I9" s="203">
        <v>7208.36</v>
      </c>
      <c r="J9" s="204">
        <v>2139.93</v>
      </c>
      <c r="K9" s="201">
        <f t="shared" si="0"/>
        <v>5068.43</v>
      </c>
      <c r="L9" s="194" t="s">
        <v>193</v>
      </c>
      <c r="M9" s="175"/>
    </row>
    <row r="10" spans="1:13" s="195" customFormat="1" ht="15">
      <c r="A10" s="169" t="s">
        <v>44</v>
      </c>
      <c r="B10" s="168" t="s">
        <v>45</v>
      </c>
      <c r="C10" s="170" t="s">
        <v>197</v>
      </c>
      <c r="D10" s="170" t="s">
        <v>12</v>
      </c>
      <c r="E10" s="170" t="s">
        <v>8</v>
      </c>
      <c r="F10" s="169" t="s">
        <v>130</v>
      </c>
      <c r="G10" s="170" t="s">
        <v>6</v>
      </c>
      <c r="H10" s="201">
        <v>4896.76</v>
      </c>
      <c r="I10" s="201">
        <v>5582.31</v>
      </c>
      <c r="J10" s="204">
        <v>1587.69</v>
      </c>
      <c r="K10" s="201">
        <f t="shared" si="0"/>
        <v>3994.6200000000003</v>
      </c>
      <c r="L10" s="194" t="s">
        <v>193</v>
      </c>
      <c r="M10" s="175"/>
    </row>
    <row r="11" spans="1:13" s="195" customFormat="1" ht="15">
      <c r="A11" s="169" t="s">
        <v>24</v>
      </c>
      <c r="B11" s="168" t="s">
        <v>25</v>
      </c>
      <c r="C11" s="170" t="s">
        <v>7</v>
      </c>
      <c r="D11" s="170" t="s">
        <v>4</v>
      </c>
      <c r="E11" s="170" t="s">
        <v>144</v>
      </c>
      <c r="F11" s="169" t="s">
        <v>129</v>
      </c>
      <c r="G11" s="170" t="s">
        <v>6</v>
      </c>
      <c r="H11" s="201">
        <v>10705.04</v>
      </c>
      <c r="I11" s="201">
        <v>11561.44</v>
      </c>
      <c r="J11" s="204">
        <v>3918.29</v>
      </c>
      <c r="K11" s="201">
        <f t="shared" si="0"/>
        <v>7643.150000000001</v>
      </c>
      <c r="L11" s="194" t="s">
        <v>193</v>
      </c>
      <c r="M11" s="175"/>
    </row>
    <row r="12" spans="1:13" s="195" customFormat="1" ht="15">
      <c r="A12" s="169" t="s">
        <v>171</v>
      </c>
      <c r="B12" s="168" t="s">
        <v>170</v>
      </c>
      <c r="C12" s="170" t="s">
        <v>199</v>
      </c>
      <c r="D12" s="170" t="s">
        <v>4</v>
      </c>
      <c r="E12" s="170" t="s">
        <v>145</v>
      </c>
      <c r="F12" s="169" t="s">
        <v>129</v>
      </c>
      <c r="G12" s="170" t="s">
        <v>6</v>
      </c>
      <c r="H12" s="201">
        <v>5879.24</v>
      </c>
      <c r="I12" s="201">
        <v>5879.24</v>
      </c>
      <c r="J12" s="204">
        <v>1292.65</v>
      </c>
      <c r="K12" s="201">
        <f t="shared" si="0"/>
        <v>4586.59</v>
      </c>
      <c r="L12" s="194" t="s">
        <v>193</v>
      </c>
      <c r="M12" s="175"/>
    </row>
    <row r="13" spans="1:13" s="195" customFormat="1" ht="15">
      <c r="A13" s="169" t="s">
        <v>64</v>
      </c>
      <c r="B13" s="168" t="s">
        <v>58</v>
      </c>
      <c r="C13" s="170" t="s">
        <v>194</v>
      </c>
      <c r="D13" s="170" t="s">
        <v>12</v>
      </c>
      <c r="E13" s="170" t="s">
        <v>145</v>
      </c>
      <c r="F13" s="169" t="s">
        <v>130</v>
      </c>
      <c r="G13" s="170" t="s">
        <v>6</v>
      </c>
      <c r="H13" s="201">
        <v>3602.54</v>
      </c>
      <c r="I13" s="201">
        <v>4187.24</v>
      </c>
      <c r="J13" s="201">
        <v>600.47</v>
      </c>
      <c r="K13" s="201">
        <f t="shared" si="0"/>
        <v>3586.7699999999995</v>
      </c>
      <c r="L13" s="194" t="s">
        <v>193</v>
      </c>
      <c r="M13" s="175"/>
    </row>
    <row r="14" spans="1:13" s="195" customFormat="1" ht="15">
      <c r="A14" s="169" t="s">
        <v>48</v>
      </c>
      <c r="B14" s="168" t="s">
        <v>49</v>
      </c>
      <c r="C14" s="170" t="s">
        <v>212</v>
      </c>
      <c r="D14" s="170" t="s">
        <v>4</v>
      </c>
      <c r="E14" s="170" t="s">
        <v>83</v>
      </c>
      <c r="F14" s="169" t="s">
        <v>129</v>
      </c>
      <c r="G14" s="170" t="s">
        <v>6</v>
      </c>
      <c r="H14" s="201">
        <v>7721</v>
      </c>
      <c r="I14" s="201">
        <v>9417.75</v>
      </c>
      <c r="J14" s="201">
        <v>2056.9</v>
      </c>
      <c r="K14" s="201">
        <f t="shared" si="0"/>
        <v>7360.85</v>
      </c>
      <c r="L14" s="194" t="s">
        <v>193</v>
      </c>
      <c r="M14" s="175"/>
    </row>
    <row r="15" spans="1:13" s="195" customFormat="1" ht="15">
      <c r="A15" s="169" t="s">
        <v>50</v>
      </c>
      <c r="B15" s="168" t="s">
        <v>51</v>
      </c>
      <c r="C15" s="170" t="s">
        <v>194</v>
      </c>
      <c r="D15" s="170" t="s">
        <v>12</v>
      </c>
      <c r="E15" s="170" t="s">
        <v>83</v>
      </c>
      <c r="F15" s="169" t="s">
        <v>130</v>
      </c>
      <c r="G15" s="170" t="s">
        <v>6</v>
      </c>
      <c r="H15" s="201">
        <v>3602.54</v>
      </c>
      <c r="I15" s="201">
        <v>4307.51</v>
      </c>
      <c r="J15" s="201">
        <v>522.94</v>
      </c>
      <c r="K15" s="201">
        <f t="shared" si="0"/>
        <v>3784.57</v>
      </c>
      <c r="L15" s="194" t="s">
        <v>193</v>
      </c>
      <c r="M15" s="175"/>
    </row>
    <row r="16" spans="1:13" s="195" customFormat="1" ht="15">
      <c r="A16" s="169" t="s">
        <v>30</v>
      </c>
      <c r="B16" s="168" t="s">
        <v>31</v>
      </c>
      <c r="C16" s="170" t="s">
        <v>195</v>
      </c>
      <c r="D16" s="170" t="s">
        <v>4</v>
      </c>
      <c r="E16" s="170" t="s">
        <v>10</v>
      </c>
      <c r="F16" s="169" t="s">
        <v>129</v>
      </c>
      <c r="G16" s="170" t="s">
        <v>6</v>
      </c>
      <c r="H16" s="201">
        <v>8609.83</v>
      </c>
      <c r="I16" s="201">
        <v>10135.73</v>
      </c>
      <c r="J16" s="204">
        <v>3754.91</v>
      </c>
      <c r="K16" s="201">
        <f t="shared" si="0"/>
        <v>6380.82</v>
      </c>
      <c r="L16" s="194" t="s">
        <v>211</v>
      </c>
      <c r="M16" s="175"/>
    </row>
    <row r="17" spans="1:13" s="195" customFormat="1" ht="15">
      <c r="A17" s="169" t="s">
        <v>39</v>
      </c>
      <c r="B17" s="168" t="s">
        <v>36</v>
      </c>
      <c r="C17" s="170" t="s">
        <v>141</v>
      </c>
      <c r="D17" s="170" t="s">
        <v>4</v>
      </c>
      <c r="E17" s="170" t="s">
        <v>5</v>
      </c>
      <c r="F17" s="169" t="s">
        <v>129</v>
      </c>
      <c r="G17" s="170" t="s">
        <v>6</v>
      </c>
      <c r="H17" s="201">
        <v>7311.63</v>
      </c>
      <c r="I17" s="201">
        <v>7604.09</v>
      </c>
      <c r="J17" s="201">
        <v>2328.16</v>
      </c>
      <c r="K17" s="201">
        <f t="shared" si="0"/>
        <v>5275.93</v>
      </c>
      <c r="L17" s="194" t="s">
        <v>193</v>
      </c>
      <c r="M17" s="175"/>
    </row>
    <row r="18" spans="1:13" s="195" customFormat="1" ht="15">
      <c r="A18" s="169" t="s">
        <v>69</v>
      </c>
      <c r="B18" s="168" t="s">
        <v>53</v>
      </c>
      <c r="C18" s="170" t="s">
        <v>141</v>
      </c>
      <c r="D18" s="170" t="s">
        <v>4</v>
      </c>
      <c r="E18" s="170" t="s">
        <v>145</v>
      </c>
      <c r="F18" s="169" t="s">
        <v>129</v>
      </c>
      <c r="G18" s="170" t="s">
        <v>6</v>
      </c>
      <c r="H18" s="203">
        <v>7311.63</v>
      </c>
      <c r="I18" s="201">
        <v>7457.86</v>
      </c>
      <c r="J18" s="201">
        <v>2015.99</v>
      </c>
      <c r="K18" s="201">
        <f t="shared" si="0"/>
        <v>5441.87</v>
      </c>
      <c r="L18" s="194" t="s">
        <v>193</v>
      </c>
      <c r="M18" s="175"/>
    </row>
    <row r="19" spans="1:13" s="195" customFormat="1" ht="15">
      <c r="A19" s="169" t="s">
        <v>28</v>
      </c>
      <c r="B19" s="168" t="s">
        <v>29</v>
      </c>
      <c r="C19" s="170" t="s">
        <v>195</v>
      </c>
      <c r="D19" s="170" t="s">
        <v>4</v>
      </c>
      <c r="E19" s="170" t="s">
        <v>9</v>
      </c>
      <c r="F19" s="169" t="s">
        <v>129</v>
      </c>
      <c r="G19" s="170" t="s">
        <v>6</v>
      </c>
      <c r="H19" s="201">
        <v>8609.83</v>
      </c>
      <c r="I19" s="201">
        <v>10461.67</v>
      </c>
      <c r="J19" s="201">
        <v>2909.04</v>
      </c>
      <c r="K19" s="201">
        <f t="shared" si="0"/>
        <v>7552.63</v>
      </c>
      <c r="L19" s="194" t="s">
        <v>210</v>
      </c>
      <c r="M19" s="175"/>
    </row>
    <row r="20" spans="1:13" s="195" customFormat="1" ht="15">
      <c r="A20" s="169" t="s">
        <v>65</v>
      </c>
      <c r="B20" s="168" t="s">
        <v>57</v>
      </c>
      <c r="C20" s="170" t="s">
        <v>141</v>
      </c>
      <c r="D20" s="170" t="s">
        <v>4</v>
      </c>
      <c r="E20" s="170" t="s">
        <v>5</v>
      </c>
      <c r="F20" s="169" t="s">
        <v>207</v>
      </c>
      <c r="G20" s="170" t="s">
        <v>6</v>
      </c>
      <c r="H20" s="201">
        <v>7311.63</v>
      </c>
      <c r="I20" s="201">
        <v>8766.35</v>
      </c>
      <c r="J20" s="203">
        <v>1951.07</v>
      </c>
      <c r="K20" s="201">
        <f t="shared" si="0"/>
        <v>6815.280000000001</v>
      </c>
      <c r="L20" s="194" t="s">
        <v>193</v>
      </c>
      <c r="M20" s="175"/>
    </row>
    <row r="21" spans="1:13" s="195" customFormat="1" ht="15">
      <c r="A21" s="169" t="s">
        <v>179</v>
      </c>
      <c r="B21" s="168" t="s">
        <v>178</v>
      </c>
      <c r="C21" s="170" t="s">
        <v>199</v>
      </c>
      <c r="D21" s="170" t="s">
        <v>4</v>
      </c>
      <c r="E21" s="170" t="s">
        <v>9</v>
      </c>
      <c r="F21" s="169" t="s">
        <v>129</v>
      </c>
      <c r="G21" s="170" t="s">
        <v>6</v>
      </c>
      <c r="H21" s="201">
        <v>5879.24</v>
      </c>
      <c r="I21" s="201">
        <v>5879.24</v>
      </c>
      <c r="J21" s="201">
        <v>1234.54</v>
      </c>
      <c r="K21" s="201">
        <f t="shared" si="0"/>
        <v>4644.7</v>
      </c>
      <c r="L21" s="194" t="s">
        <v>193</v>
      </c>
      <c r="M21" s="175"/>
    </row>
    <row r="22" spans="1:13" s="195" customFormat="1" ht="15">
      <c r="A22" s="169" t="s">
        <v>140</v>
      </c>
      <c r="B22" s="168" t="s">
        <v>52</v>
      </c>
      <c r="C22" s="170" t="s">
        <v>139</v>
      </c>
      <c r="D22" s="170" t="s">
        <v>15</v>
      </c>
      <c r="E22" s="170" t="s">
        <v>16</v>
      </c>
      <c r="F22" s="169" t="s">
        <v>82</v>
      </c>
      <c r="G22" s="170" t="s">
        <v>17</v>
      </c>
      <c r="H22" s="201">
        <v>10239.44</v>
      </c>
      <c r="I22" s="201">
        <v>12008.45</v>
      </c>
      <c r="J22" s="201">
        <v>2789.84</v>
      </c>
      <c r="K22" s="201">
        <f t="shared" si="0"/>
        <v>9218.61</v>
      </c>
      <c r="L22" s="194" t="s">
        <v>193</v>
      </c>
      <c r="M22" s="175"/>
    </row>
    <row r="23" spans="1:13" s="195" customFormat="1" ht="15">
      <c r="A23" s="169" t="s">
        <v>121</v>
      </c>
      <c r="B23" s="168" t="s">
        <v>120</v>
      </c>
      <c r="C23" s="170" t="s">
        <v>196</v>
      </c>
      <c r="D23" s="170" t="s">
        <v>15</v>
      </c>
      <c r="E23" s="170" t="s">
        <v>16</v>
      </c>
      <c r="F23" s="169" t="s">
        <v>82</v>
      </c>
      <c r="G23" s="170" t="s">
        <v>17</v>
      </c>
      <c r="H23" s="201">
        <v>8696.65</v>
      </c>
      <c r="I23" s="201">
        <v>9566.32</v>
      </c>
      <c r="J23" s="204">
        <v>2497.32</v>
      </c>
      <c r="K23" s="201">
        <f t="shared" si="0"/>
        <v>7069</v>
      </c>
      <c r="L23" s="194" t="s">
        <v>193</v>
      </c>
      <c r="M23" s="175"/>
    </row>
    <row r="24" spans="1:13" s="195" customFormat="1" ht="15">
      <c r="A24" s="169" t="s">
        <v>63</v>
      </c>
      <c r="B24" s="168" t="s">
        <v>59</v>
      </c>
      <c r="C24" s="170" t="s">
        <v>13</v>
      </c>
      <c r="D24" s="170" t="s">
        <v>12</v>
      </c>
      <c r="E24" s="170" t="s">
        <v>275</v>
      </c>
      <c r="F24" s="169" t="s">
        <v>130</v>
      </c>
      <c r="G24" s="170" t="s">
        <v>6</v>
      </c>
      <c r="H24" s="201">
        <v>3389.47</v>
      </c>
      <c r="I24" s="201">
        <v>3796.2</v>
      </c>
      <c r="J24" s="204">
        <v>719.311</v>
      </c>
      <c r="K24" s="201">
        <f t="shared" si="0"/>
        <v>3076.8889999999997</v>
      </c>
      <c r="L24" s="194" t="s">
        <v>193</v>
      </c>
      <c r="M24" s="175"/>
    </row>
    <row r="25" spans="1:13" s="195" customFormat="1" ht="15">
      <c r="A25" s="169" t="s">
        <v>26</v>
      </c>
      <c r="B25" s="168" t="s">
        <v>27</v>
      </c>
      <c r="C25" s="170" t="s">
        <v>195</v>
      </c>
      <c r="D25" s="170" t="s">
        <v>4</v>
      </c>
      <c r="E25" s="170" t="s">
        <v>146</v>
      </c>
      <c r="F25" s="169" t="s">
        <v>129</v>
      </c>
      <c r="G25" s="170" t="s">
        <v>6</v>
      </c>
      <c r="H25" s="201">
        <v>8609.83</v>
      </c>
      <c r="I25" s="201">
        <v>9298.61</v>
      </c>
      <c r="J25" s="204">
        <v>2902.6</v>
      </c>
      <c r="K25" s="201">
        <f t="shared" si="0"/>
        <v>6396.01</v>
      </c>
      <c r="L25" s="194" t="s">
        <v>193</v>
      </c>
      <c r="M25" s="175"/>
    </row>
    <row r="26" spans="1:13" s="195" customFormat="1" ht="15">
      <c r="A26" s="169" t="s">
        <v>32</v>
      </c>
      <c r="B26" s="168" t="s">
        <v>33</v>
      </c>
      <c r="C26" s="170" t="s">
        <v>13</v>
      </c>
      <c r="D26" s="170" t="s">
        <v>12</v>
      </c>
      <c r="E26" s="170" t="s">
        <v>5</v>
      </c>
      <c r="F26" s="169" t="s">
        <v>130</v>
      </c>
      <c r="G26" s="170" t="s">
        <v>6</v>
      </c>
      <c r="H26" s="201">
        <v>3389.47</v>
      </c>
      <c r="I26" s="201">
        <v>3825.04</v>
      </c>
      <c r="J26" s="201">
        <v>486.31</v>
      </c>
      <c r="K26" s="201">
        <f t="shared" si="0"/>
        <v>3338.73</v>
      </c>
      <c r="L26" s="194" t="s">
        <v>193</v>
      </c>
      <c r="M26" s="175"/>
    </row>
    <row r="27" spans="1:13" s="195" customFormat="1" ht="15">
      <c r="A27" s="169" t="s">
        <v>169</v>
      </c>
      <c r="B27" s="168" t="s">
        <v>60</v>
      </c>
      <c r="C27" s="170" t="s">
        <v>11</v>
      </c>
      <c r="D27" s="170" t="s">
        <v>12</v>
      </c>
      <c r="E27" s="170" t="s">
        <v>9</v>
      </c>
      <c r="F27" s="169" t="s">
        <v>130</v>
      </c>
      <c r="G27" s="170" t="s">
        <v>6</v>
      </c>
      <c r="H27" s="201">
        <v>3188.2</v>
      </c>
      <c r="I27" s="204">
        <v>3251.96</v>
      </c>
      <c r="J27" s="204">
        <v>396.49</v>
      </c>
      <c r="K27" s="201">
        <f t="shared" si="0"/>
        <v>2855.4700000000003</v>
      </c>
      <c r="L27" s="194" t="s">
        <v>193</v>
      </c>
      <c r="M27" s="175"/>
    </row>
    <row r="28" spans="1:13" s="195" customFormat="1" ht="15">
      <c r="A28" s="169" t="s">
        <v>40</v>
      </c>
      <c r="B28" s="168" t="s">
        <v>41</v>
      </c>
      <c r="C28" s="170" t="s">
        <v>194</v>
      </c>
      <c r="D28" s="170" t="s">
        <v>12</v>
      </c>
      <c r="E28" s="170" t="s">
        <v>5</v>
      </c>
      <c r="F28" s="169" t="s">
        <v>130</v>
      </c>
      <c r="G28" s="170" t="s">
        <v>6</v>
      </c>
      <c r="H28" s="201">
        <v>3602.54</v>
      </c>
      <c r="I28" s="201">
        <v>3746.64</v>
      </c>
      <c r="J28" s="204">
        <v>1131.78</v>
      </c>
      <c r="K28" s="201">
        <f t="shared" si="0"/>
        <v>2614.8599999999997</v>
      </c>
      <c r="L28" s="194" t="s">
        <v>193</v>
      </c>
      <c r="M28" s="175"/>
    </row>
    <row r="29" spans="1:13" s="195" customFormat="1" ht="15">
      <c r="A29" s="169" t="s">
        <v>177</v>
      </c>
      <c r="B29" s="168" t="s">
        <v>172</v>
      </c>
      <c r="C29" s="170" t="s">
        <v>199</v>
      </c>
      <c r="D29" s="170" t="s">
        <v>4</v>
      </c>
      <c r="E29" s="170" t="s">
        <v>10</v>
      </c>
      <c r="F29" s="169" t="s">
        <v>129</v>
      </c>
      <c r="G29" s="170" t="s">
        <v>6</v>
      </c>
      <c r="H29" s="201">
        <v>5879.24</v>
      </c>
      <c r="I29" s="203">
        <v>5879.24</v>
      </c>
      <c r="J29" s="206">
        <v>1503.74</v>
      </c>
      <c r="K29" s="201">
        <f t="shared" si="0"/>
        <v>4375.5</v>
      </c>
      <c r="L29" s="194" t="s">
        <v>193</v>
      </c>
      <c r="M29" s="175"/>
    </row>
    <row r="30" spans="1:13" s="195" customFormat="1" ht="15">
      <c r="A30" s="169" t="s">
        <v>68</v>
      </c>
      <c r="B30" s="168" t="s">
        <v>54</v>
      </c>
      <c r="C30" s="170" t="s">
        <v>141</v>
      </c>
      <c r="D30" s="170" t="s">
        <v>4</v>
      </c>
      <c r="E30" s="170" t="s">
        <v>9</v>
      </c>
      <c r="F30" s="169" t="s">
        <v>129</v>
      </c>
      <c r="G30" s="170" t="s">
        <v>6</v>
      </c>
      <c r="H30" s="201">
        <v>7311.63</v>
      </c>
      <c r="I30" s="204">
        <v>8189.02</v>
      </c>
      <c r="J30" s="204">
        <v>1983.2</v>
      </c>
      <c r="K30" s="201">
        <f t="shared" si="0"/>
        <v>6205.820000000001</v>
      </c>
      <c r="L30" s="194" t="s">
        <v>193</v>
      </c>
      <c r="M30" s="175"/>
    </row>
    <row r="31" spans="1:13" s="195" customFormat="1" ht="15">
      <c r="A31" s="169" t="s">
        <v>37</v>
      </c>
      <c r="B31" s="168" t="s">
        <v>38</v>
      </c>
      <c r="C31" s="170" t="s">
        <v>194</v>
      </c>
      <c r="D31" s="170" t="s">
        <v>12</v>
      </c>
      <c r="E31" s="170" t="s">
        <v>145</v>
      </c>
      <c r="F31" s="169" t="s">
        <v>130</v>
      </c>
      <c r="G31" s="170" t="s">
        <v>6</v>
      </c>
      <c r="H31" s="201">
        <v>3602.54</v>
      </c>
      <c r="I31" s="201">
        <v>4106.89</v>
      </c>
      <c r="J31" s="204">
        <v>1096.48</v>
      </c>
      <c r="K31" s="201">
        <f t="shared" si="0"/>
        <v>3010.4100000000003</v>
      </c>
      <c r="L31" s="194" t="s">
        <v>193</v>
      </c>
      <c r="M31" s="175"/>
    </row>
    <row r="32" spans="1:13" s="195" customFormat="1" ht="15">
      <c r="A32" s="169" t="s">
        <v>46</v>
      </c>
      <c r="B32" s="168" t="s">
        <v>47</v>
      </c>
      <c r="C32" s="170" t="s">
        <v>212</v>
      </c>
      <c r="D32" s="170" t="s">
        <v>4</v>
      </c>
      <c r="E32" s="170" t="s">
        <v>5</v>
      </c>
      <c r="F32" s="169" t="s">
        <v>208</v>
      </c>
      <c r="G32" s="170" t="s">
        <v>6</v>
      </c>
      <c r="H32" s="201">
        <v>7311.63</v>
      </c>
      <c r="I32" s="201">
        <v>9504.76</v>
      </c>
      <c r="J32" s="201">
        <v>5127.82</v>
      </c>
      <c r="K32" s="201">
        <f t="shared" si="0"/>
        <v>4376.9400000000005</v>
      </c>
      <c r="L32" s="194" t="s">
        <v>193</v>
      </c>
      <c r="M32" s="175"/>
    </row>
    <row r="33" spans="1:13" s="195" customFormat="1" ht="15">
      <c r="A33" s="169" t="s">
        <v>174</v>
      </c>
      <c r="B33" s="168" t="s">
        <v>173</v>
      </c>
      <c r="C33" s="170" t="s">
        <v>200</v>
      </c>
      <c r="D33" s="170" t="s">
        <v>106</v>
      </c>
      <c r="E33" s="170" t="s">
        <v>146</v>
      </c>
      <c r="F33" s="169" t="s">
        <v>130</v>
      </c>
      <c r="G33" s="170" t="s">
        <v>6</v>
      </c>
      <c r="H33" s="201">
        <v>2142.56</v>
      </c>
      <c r="I33" s="201">
        <v>2142.56</v>
      </c>
      <c r="J33" s="203">
        <v>401.85</v>
      </c>
      <c r="K33" s="201">
        <f t="shared" si="0"/>
        <v>1740.71</v>
      </c>
      <c r="L33" s="194" t="s">
        <v>193</v>
      </c>
      <c r="M33" s="175"/>
    </row>
    <row r="34" spans="1:13" s="195" customFormat="1" ht="15">
      <c r="A34" s="169" t="s">
        <v>34</v>
      </c>
      <c r="B34" s="168" t="s">
        <v>35</v>
      </c>
      <c r="C34" s="170" t="s">
        <v>198</v>
      </c>
      <c r="D34" s="170" t="s">
        <v>12</v>
      </c>
      <c r="E34" s="170" t="s">
        <v>145</v>
      </c>
      <c r="F34" s="169" t="s">
        <v>130</v>
      </c>
      <c r="G34" s="170" t="s">
        <v>6</v>
      </c>
      <c r="H34" s="201">
        <v>3831.43</v>
      </c>
      <c r="I34" s="201">
        <v>4367.82</v>
      </c>
      <c r="J34" s="201">
        <v>702.72</v>
      </c>
      <c r="K34" s="201">
        <f t="shared" si="0"/>
        <v>3665.0999999999995</v>
      </c>
      <c r="L34" s="194" t="s">
        <v>193</v>
      </c>
      <c r="M34" s="175"/>
    </row>
    <row r="35" spans="1:13" s="195" customFormat="1" ht="15">
      <c r="A35" s="169" t="s">
        <v>67</v>
      </c>
      <c r="B35" s="168" t="s">
        <v>55</v>
      </c>
      <c r="C35" s="170" t="s">
        <v>141</v>
      </c>
      <c r="D35" s="170" t="s">
        <v>4</v>
      </c>
      <c r="E35" s="170" t="s">
        <v>147</v>
      </c>
      <c r="F35" s="169" t="s">
        <v>81</v>
      </c>
      <c r="G35" s="170" t="s">
        <v>18</v>
      </c>
      <c r="H35" s="201">
        <v>7311.63</v>
      </c>
      <c r="I35" s="204">
        <v>8411.02</v>
      </c>
      <c r="J35" s="204">
        <v>1687</v>
      </c>
      <c r="K35" s="201">
        <f t="shared" si="0"/>
        <v>6724.02</v>
      </c>
      <c r="L35" s="194" t="s">
        <v>193</v>
      </c>
      <c r="M35" s="175"/>
    </row>
    <row r="36" spans="1:13" s="195" customFormat="1" ht="15">
      <c r="A36" s="169" t="s">
        <v>42</v>
      </c>
      <c r="B36" s="168" t="s">
        <v>43</v>
      </c>
      <c r="C36" s="170" t="s">
        <v>194</v>
      </c>
      <c r="D36" s="170" t="s">
        <v>12</v>
      </c>
      <c r="E36" s="170" t="s">
        <v>146</v>
      </c>
      <c r="F36" s="169" t="s">
        <v>130</v>
      </c>
      <c r="G36" s="170" t="s">
        <v>6</v>
      </c>
      <c r="H36" s="201">
        <v>3602.54</v>
      </c>
      <c r="I36" s="203">
        <v>3746.64</v>
      </c>
      <c r="J36" s="204">
        <v>737.42</v>
      </c>
      <c r="K36" s="201">
        <f t="shared" si="0"/>
        <v>3009.22</v>
      </c>
      <c r="L36" s="194" t="s">
        <v>193</v>
      </c>
      <c r="M36" s="175"/>
    </row>
    <row r="37" spans="1:13" s="195" customFormat="1" ht="15">
      <c r="A37" s="169" t="s">
        <v>66</v>
      </c>
      <c r="B37" s="168" t="s">
        <v>56</v>
      </c>
      <c r="C37" s="170" t="s">
        <v>141</v>
      </c>
      <c r="D37" s="170" t="s">
        <v>4</v>
      </c>
      <c r="E37" s="170" t="s">
        <v>147</v>
      </c>
      <c r="F37" s="169" t="s">
        <v>81</v>
      </c>
      <c r="G37" s="170" t="s">
        <v>18</v>
      </c>
      <c r="H37" s="201">
        <v>7311.63</v>
      </c>
      <c r="I37" s="201">
        <v>7457.86</v>
      </c>
      <c r="J37" s="204">
        <v>1958.56</v>
      </c>
      <c r="K37" s="201">
        <f t="shared" si="0"/>
        <v>5499.299999999999</v>
      </c>
      <c r="L37" s="194" t="s">
        <v>193</v>
      </c>
      <c r="M37" s="175"/>
    </row>
    <row r="38" spans="1:13" s="23" customFormat="1" ht="15">
      <c r="A38" s="68" t="s">
        <v>123</v>
      </c>
      <c r="B38" s="67" t="s">
        <v>122</v>
      </c>
      <c r="C38" s="69"/>
      <c r="D38" s="69" t="s">
        <v>77</v>
      </c>
      <c r="E38" s="69" t="s">
        <v>275</v>
      </c>
      <c r="F38" s="68" t="s">
        <v>124</v>
      </c>
      <c r="G38" s="69" t="s">
        <v>6</v>
      </c>
      <c r="H38" s="76">
        <v>3000</v>
      </c>
      <c r="I38" s="76">
        <v>3000</v>
      </c>
      <c r="J38" s="76">
        <v>0</v>
      </c>
      <c r="K38" s="76">
        <f t="shared" si="0"/>
        <v>3000</v>
      </c>
      <c r="L38" s="88" t="s">
        <v>80</v>
      </c>
      <c r="M38" s="65"/>
    </row>
    <row r="39" spans="1:13" s="23" customFormat="1" ht="15">
      <c r="A39" s="68" t="s">
        <v>74</v>
      </c>
      <c r="B39" s="67" t="s">
        <v>71</v>
      </c>
      <c r="C39" s="69"/>
      <c r="D39" s="69" t="s">
        <v>77</v>
      </c>
      <c r="E39" s="69" t="s">
        <v>146</v>
      </c>
      <c r="F39" s="68" t="s">
        <v>124</v>
      </c>
      <c r="G39" s="69" t="s">
        <v>6</v>
      </c>
      <c r="H39" s="76">
        <v>3000</v>
      </c>
      <c r="I39" s="76">
        <v>3000</v>
      </c>
      <c r="J39" s="76">
        <v>0</v>
      </c>
      <c r="K39" s="76">
        <f t="shared" si="0"/>
        <v>3000</v>
      </c>
      <c r="L39" s="88" t="s">
        <v>79</v>
      </c>
      <c r="M39" s="65"/>
    </row>
    <row r="40" spans="1:13" s="23" customFormat="1" ht="15">
      <c r="A40" s="68" t="s">
        <v>75</v>
      </c>
      <c r="B40" s="67" t="s">
        <v>72</v>
      </c>
      <c r="C40" s="69"/>
      <c r="D40" s="69" t="s">
        <v>77</v>
      </c>
      <c r="E40" s="69" t="s">
        <v>275</v>
      </c>
      <c r="F40" s="68" t="s">
        <v>124</v>
      </c>
      <c r="G40" s="69" t="s">
        <v>6</v>
      </c>
      <c r="H40" s="76">
        <v>3000</v>
      </c>
      <c r="I40" s="76">
        <v>3000</v>
      </c>
      <c r="J40" s="76">
        <v>0</v>
      </c>
      <c r="K40" s="76">
        <f t="shared" si="0"/>
        <v>3000</v>
      </c>
      <c r="L40" s="88" t="s">
        <v>78</v>
      </c>
      <c r="M40" s="65"/>
    </row>
    <row r="41" spans="1:13" s="23" customFormat="1" ht="15">
      <c r="A41" s="68" t="s">
        <v>76</v>
      </c>
      <c r="B41" s="67" t="s">
        <v>73</v>
      </c>
      <c r="C41" s="69"/>
      <c r="D41" s="69" t="s">
        <v>77</v>
      </c>
      <c r="E41" s="69" t="s">
        <v>275</v>
      </c>
      <c r="F41" s="68" t="s">
        <v>70</v>
      </c>
      <c r="G41" s="69" t="s">
        <v>6</v>
      </c>
      <c r="H41" s="76">
        <v>3000</v>
      </c>
      <c r="I41" s="76">
        <v>3000</v>
      </c>
      <c r="J41" s="76">
        <v>0</v>
      </c>
      <c r="K41" s="76">
        <f t="shared" si="0"/>
        <v>3000</v>
      </c>
      <c r="L41" s="88" t="s">
        <v>80</v>
      </c>
      <c r="M41" s="65"/>
    </row>
    <row r="42" spans="1:13" s="23" customFormat="1" ht="15">
      <c r="A42" s="68" t="s">
        <v>183</v>
      </c>
      <c r="B42" s="67" t="s">
        <v>180</v>
      </c>
      <c r="C42" s="69"/>
      <c r="D42" s="69" t="s">
        <v>77</v>
      </c>
      <c r="E42" s="69" t="s">
        <v>186</v>
      </c>
      <c r="F42" s="68" t="s">
        <v>124</v>
      </c>
      <c r="G42" s="69" t="s">
        <v>17</v>
      </c>
      <c r="H42" s="76">
        <v>2500</v>
      </c>
      <c r="I42" s="76">
        <v>2500</v>
      </c>
      <c r="J42" s="76">
        <v>0</v>
      </c>
      <c r="K42" s="76">
        <f t="shared" si="0"/>
        <v>2500</v>
      </c>
      <c r="L42" s="88" t="s">
        <v>189</v>
      </c>
      <c r="M42" s="65"/>
    </row>
    <row r="43" spans="1:13" s="23" customFormat="1" ht="15">
      <c r="A43" s="68" t="s">
        <v>184</v>
      </c>
      <c r="B43" s="67" t="s">
        <v>181</v>
      </c>
      <c r="C43" s="69"/>
      <c r="D43" s="69" t="s">
        <v>77</v>
      </c>
      <c r="E43" s="69" t="s">
        <v>186</v>
      </c>
      <c r="F43" s="68" t="s">
        <v>124</v>
      </c>
      <c r="G43" s="69" t="s">
        <v>17</v>
      </c>
      <c r="H43" s="76">
        <v>2500</v>
      </c>
      <c r="I43" s="76">
        <v>2500</v>
      </c>
      <c r="J43" s="76">
        <v>0</v>
      </c>
      <c r="K43" s="76">
        <f t="shared" si="0"/>
        <v>2500</v>
      </c>
      <c r="L43" s="88" t="s">
        <v>189</v>
      </c>
      <c r="M43" s="65"/>
    </row>
    <row r="44" spans="1:13" s="23" customFormat="1" ht="15">
      <c r="A44" s="68" t="s">
        <v>185</v>
      </c>
      <c r="B44" s="67" t="s">
        <v>182</v>
      </c>
      <c r="C44" s="69"/>
      <c r="D44" s="69" t="s">
        <v>77</v>
      </c>
      <c r="E44" s="69" t="s">
        <v>186</v>
      </c>
      <c r="F44" s="68" t="s">
        <v>124</v>
      </c>
      <c r="G44" s="69" t="s">
        <v>17</v>
      </c>
      <c r="H44" s="77">
        <v>2500</v>
      </c>
      <c r="I44" s="77">
        <v>2500</v>
      </c>
      <c r="J44" s="76">
        <v>0</v>
      </c>
      <c r="K44" s="76">
        <f t="shared" si="0"/>
        <v>2500</v>
      </c>
      <c r="L44" s="88" t="s">
        <v>189</v>
      </c>
      <c r="M44" s="65"/>
    </row>
    <row r="45" spans="1:13" s="23" customFormat="1" ht="15">
      <c r="A45" s="68" t="s">
        <v>188</v>
      </c>
      <c r="B45" s="67" t="s">
        <v>187</v>
      </c>
      <c r="C45" s="69"/>
      <c r="D45" s="69" t="s">
        <v>77</v>
      </c>
      <c r="E45" s="69" t="s">
        <v>186</v>
      </c>
      <c r="F45" s="68" t="s">
        <v>124</v>
      </c>
      <c r="G45" s="69" t="s">
        <v>17</v>
      </c>
      <c r="H45" s="77">
        <v>2500</v>
      </c>
      <c r="I45" s="77">
        <v>2500</v>
      </c>
      <c r="J45" s="76">
        <v>0</v>
      </c>
      <c r="K45" s="76">
        <f t="shared" si="0"/>
        <v>2500</v>
      </c>
      <c r="L45" s="88" t="s">
        <v>189</v>
      </c>
      <c r="M45" s="65"/>
    </row>
    <row r="46" spans="1:13" s="23" customFormat="1" ht="15">
      <c r="A46" s="72" t="s">
        <v>191</v>
      </c>
      <c r="B46" s="29" t="s">
        <v>190</v>
      </c>
      <c r="C46" s="73"/>
      <c r="D46" s="69" t="s">
        <v>77</v>
      </c>
      <c r="E46" s="69" t="s">
        <v>186</v>
      </c>
      <c r="F46" s="68" t="s">
        <v>124</v>
      </c>
      <c r="G46" s="69" t="s">
        <v>17</v>
      </c>
      <c r="H46" s="77">
        <v>2500</v>
      </c>
      <c r="I46" s="77">
        <v>2500</v>
      </c>
      <c r="J46" s="76">
        <v>0</v>
      </c>
      <c r="K46" s="76">
        <f t="shared" si="0"/>
        <v>2500</v>
      </c>
      <c r="L46" s="88" t="s">
        <v>189</v>
      </c>
      <c r="M46" s="65"/>
    </row>
    <row r="47" spans="1:13" s="198" customFormat="1" ht="15">
      <c r="A47" s="110"/>
      <c r="B47" s="196"/>
      <c r="C47" s="111"/>
      <c r="D47" s="111"/>
      <c r="E47" s="111"/>
      <c r="F47" s="110"/>
      <c r="G47" s="111" t="s">
        <v>165</v>
      </c>
      <c r="H47" s="208">
        <f>SUM(H2:H46)</f>
        <v>300677.43999999994</v>
      </c>
      <c r="I47" s="208">
        <f>SUM(I2:I46)</f>
        <v>325174.79000000004</v>
      </c>
      <c r="J47" s="208">
        <f>SUM(J2:J46)</f>
        <v>76523.73099999999</v>
      </c>
      <c r="K47" s="208">
        <f>SUM(K2:K46)</f>
        <v>248651.05899999995</v>
      </c>
      <c r="L47" s="197"/>
      <c r="M47" s="116"/>
    </row>
    <row r="48" spans="1:13" s="23" customFormat="1" ht="15">
      <c r="A48" s="79"/>
      <c r="B48" s="78"/>
      <c r="C48" s="80"/>
      <c r="D48" s="80"/>
      <c r="E48" s="80"/>
      <c r="F48" s="79"/>
      <c r="G48" s="80"/>
      <c r="H48" s="81"/>
      <c r="I48" s="82"/>
      <c r="J48" s="82"/>
      <c r="K48" s="82"/>
      <c r="L48" s="89"/>
      <c r="M48" s="65"/>
    </row>
    <row r="49" spans="1:13" s="23" customFormat="1" ht="15">
      <c r="A49" s="79"/>
      <c r="B49" s="78"/>
      <c r="C49" s="80"/>
      <c r="D49" s="80"/>
      <c r="E49" s="80"/>
      <c r="F49" s="79"/>
      <c r="G49" s="80"/>
      <c r="H49" s="81"/>
      <c r="I49" s="82"/>
      <c r="J49" s="82"/>
      <c r="K49" s="82"/>
      <c r="L49" s="89"/>
      <c r="M49" s="6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="170" zoomScaleNormal="1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1.8515625" style="86" bestFit="1" customWidth="1"/>
    <col min="2" max="2" width="8.28125" style="85" bestFit="1" customWidth="1"/>
    <col min="3" max="3" width="8.140625" style="86" bestFit="1" customWidth="1"/>
    <col min="4" max="4" width="8.57421875" style="86" bestFit="1" customWidth="1"/>
    <col min="5" max="5" width="7.140625" style="86" bestFit="1" customWidth="1"/>
    <col min="6" max="6" width="20.00390625" style="86" customWidth="1"/>
    <col min="7" max="7" width="8.28125" style="86" bestFit="1" customWidth="1"/>
    <col min="8" max="10" width="9.57421875" style="86" customWidth="1"/>
    <col min="11" max="11" width="9.57421875" style="87" customWidth="1"/>
    <col min="12" max="12" width="25.421875" style="90" customWidth="1"/>
    <col min="13" max="16384" width="9.140625" style="65" customWidth="1"/>
  </cols>
  <sheetData>
    <row r="1" spans="1:12" s="156" customFormat="1" ht="22.5">
      <c r="A1" s="212" t="s">
        <v>304</v>
      </c>
      <c r="B1" s="151" t="s">
        <v>136</v>
      </c>
      <c r="C1" s="66" t="s">
        <v>131</v>
      </c>
      <c r="D1" s="152" t="s">
        <v>132</v>
      </c>
      <c r="E1" s="152" t="s">
        <v>133</v>
      </c>
      <c r="F1" s="152" t="s">
        <v>134</v>
      </c>
      <c r="G1" s="66" t="s">
        <v>135</v>
      </c>
      <c r="H1" s="157" t="s">
        <v>126</v>
      </c>
      <c r="I1" s="157" t="s">
        <v>138</v>
      </c>
      <c r="J1" s="157" t="s">
        <v>127</v>
      </c>
      <c r="K1" s="158" t="s">
        <v>128</v>
      </c>
      <c r="L1" s="155" t="s">
        <v>137</v>
      </c>
    </row>
    <row r="2" spans="1:12" s="163" customFormat="1" ht="15" customHeight="1">
      <c r="A2" s="55" t="s">
        <v>19</v>
      </c>
      <c r="B2" s="161" t="s">
        <v>20</v>
      </c>
      <c r="C2" s="32" t="s">
        <v>2</v>
      </c>
      <c r="D2" s="32" t="s">
        <v>0</v>
      </c>
      <c r="E2" s="32" t="s">
        <v>142</v>
      </c>
      <c r="F2" s="55" t="s">
        <v>1</v>
      </c>
      <c r="G2" s="32"/>
      <c r="H2" s="188">
        <v>28419.41</v>
      </c>
      <c r="I2" s="188">
        <f>65238.36+947.31</f>
        <v>66185.67</v>
      </c>
      <c r="J2" s="188">
        <v>17337.06</v>
      </c>
      <c r="K2" s="188">
        <f aca="true" t="shared" si="0" ref="K2:K46">I2-J2</f>
        <v>48848.61</v>
      </c>
      <c r="L2" s="135" t="s">
        <v>213</v>
      </c>
    </row>
    <row r="3" spans="1:12" s="163" customFormat="1" ht="15">
      <c r="A3" s="55" t="s">
        <v>21</v>
      </c>
      <c r="B3" s="161" t="s">
        <v>22</v>
      </c>
      <c r="C3" s="32" t="s">
        <v>3</v>
      </c>
      <c r="D3" s="32" t="s">
        <v>0</v>
      </c>
      <c r="E3" s="32" t="s">
        <v>142</v>
      </c>
      <c r="F3" s="55" t="s">
        <v>89</v>
      </c>
      <c r="G3" s="32"/>
      <c r="H3" s="188">
        <v>26726.3</v>
      </c>
      <c r="I3" s="188">
        <v>61614.06</v>
      </c>
      <c r="J3" s="188">
        <v>16279.09</v>
      </c>
      <c r="K3" s="188">
        <f t="shared" si="0"/>
        <v>45334.97</v>
      </c>
      <c r="L3" s="135" t="s">
        <v>213</v>
      </c>
    </row>
    <row r="4" spans="1:12" s="163" customFormat="1" ht="15">
      <c r="A4" s="55" t="s">
        <v>88</v>
      </c>
      <c r="B4" s="161" t="s">
        <v>87</v>
      </c>
      <c r="C4" s="32" t="s">
        <v>3</v>
      </c>
      <c r="D4" s="32" t="s">
        <v>0</v>
      </c>
      <c r="E4" s="32" t="s">
        <v>142</v>
      </c>
      <c r="F4" s="55" t="s">
        <v>86</v>
      </c>
      <c r="G4" s="32"/>
      <c r="H4" s="188">
        <v>26726.3</v>
      </c>
      <c r="I4" s="188">
        <f>60717.01+1336.32</f>
        <v>62053.33</v>
      </c>
      <c r="J4" s="188">
        <v>16921.17</v>
      </c>
      <c r="K4" s="188">
        <f t="shared" si="0"/>
        <v>45132.16</v>
      </c>
      <c r="L4" s="135" t="s">
        <v>213</v>
      </c>
    </row>
    <row r="5" spans="1:12" s="167" customFormat="1" ht="15" customHeight="1">
      <c r="A5" s="123" t="s">
        <v>91</v>
      </c>
      <c r="B5" s="164" t="s">
        <v>90</v>
      </c>
      <c r="C5" s="33" t="s">
        <v>164</v>
      </c>
      <c r="D5" s="33" t="s">
        <v>0</v>
      </c>
      <c r="E5" s="33" t="s">
        <v>143</v>
      </c>
      <c r="F5" s="56" t="s">
        <v>93</v>
      </c>
      <c r="G5" s="33"/>
      <c r="H5" s="190">
        <v>11271.76</v>
      </c>
      <c r="I5" s="190">
        <v>25331.51</v>
      </c>
      <c r="J5" s="190">
        <v>6096.81</v>
      </c>
      <c r="K5" s="190">
        <f t="shared" si="0"/>
        <v>19234.699999999997</v>
      </c>
      <c r="L5" s="166" t="s">
        <v>214</v>
      </c>
    </row>
    <row r="6" spans="1:12" s="167" customFormat="1" ht="15" customHeight="1">
      <c r="A6" s="123" t="s">
        <v>23</v>
      </c>
      <c r="B6" s="164" t="s">
        <v>92</v>
      </c>
      <c r="C6" s="33" t="s">
        <v>164</v>
      </c>
      <c r="D6" s="33" t="s">
        <v>0</v>
      </c>
      <c r="E6" s="33" t="s">
        <v>143</v>
      </c>
      <c r="F6" s="56" t="s">
        <v>163</v>
      </c>
      <c r="G6" s="33"/>
      <c r="H6" s="190">
        <v>4229.73</v>
      </c>
      <c r="I6" s="190">
        <v>7494.22</v>
      </c>
      <c r="J6" s="190">
        <v>1200.7</v>
      </c>
      <c r="K6" s="190">
        <f t="shared" si="0"/>
        <v>6293.52</v>
      </c>
      <c r="L6" s="166" t="s">
        <v>205</v>
      </c>
    </row>
    <row r="7" spans="1:12" s="175" customFormat="1" ht="15" customHeight="1">
      <c r="A7" s="169" t="s">
        <v>176</v>
      </c>
      <c r="B7" s="168" t="s">
        <v>175</v>
      </c>
      <c r="C7" s="170" t="s">
        <v>199</v>
      </c>
      <c r="D7" s="170" t="s">
        <v>4</v>
      </c>
      <c r="E7" s="170" t="s">
        <v>145</v>
      </c>
      <c r="F7" s="169" t="s">
        <v>129</v>
      </c>
      <c r="G7" s="170" t="s">
        <v>6</v>
      </c>
      <c r="H7" s="191">
        <v>6533.52</v>
      </c>
      <c r="I7" s="191">
        <v>11149.62</v>
      </c>
      <c r="J7" s="201">
        <v>2815.34</v>
      </c>
      <c r="K7" s="201">
        <f t="shared" si="0"/>
        <v>8334.28</v>
      </c>
      <c r="L7" s="174" t="s">
        <v>215</v>
      </c>
    </row>
    <row r="8" spans="1:12" s="175" customFormat="1" ht="15" customHeight="1">
      <c r="A8" s="169" t="s">
        <v>168</v>
      </c>
      <c r="B8" s="168" t="s">
        <v>167</v>
      </c>
      <c r="C8" s="170" t="s">
        <v>199</v>
      </c>
      <c r="D8" s="170" t="s">
        <v>4</v>
      </c>
      <c r="E8" s="170" t="s">
        <v>145</v>
      </c>
      <c r="F8" s="169" t="s">
        <v>129</v>
      </c>
      <c r="G8" s="170" t="s">
        <v>6</v>
      </c>
      <c r="H8" s="201">
        <v>6533.52</v>
      </c>
      <c r="I8" s="201">
        <v>12191.43</v>
      </c>
      <c r="J8" s="201">
        <v>3158.35</v>
      </c>
      <c r="K8" s="201">
        <f t="shared" si="0"/>
        <v>9033.08</v>
      </c>
      <c r="L8" s="174" t="s">
        <v>215</v>
      </c>
    </row>
    <row r="9" spans="1:12" s="175" customFormat="1" ht="15" customHeight="1">
      <c r="A9" s="169" t="s">
        <v>62</v>
      </c>
      <c r="B9" s="168" t="s">
        <v>61</v>
      </c>
      <c r="C9" s="170" t="s">
        <v>14</v>
      </c>
      <c r="D9" s="170" t="s">
        <v>4</v>
      </c>
      <c r="E9" s="170" t="s">
        <v>144</v>
      </c>
      <c r="F9" s="169" t="s">
        <v>129</v>
      </c>
      <c r="G9" s="170" t="s">
        <v>6</v>
      </c>
      <c r="H9" s="201">
        <v>7694.92</v>
      </c>
      <c r="I9" s="203">
        <v>18351.55</v>
      </c>
      <c r="J9" s="204">
        <v>5456.76</v>
      </c>
      <c r="K9" s="201">
        <f t="shared" si="0"/>
        <v>12894.789999999999</v>
      </c>
      <c r="L9" s="174" t="s">
        <v>216</v>
      </c>
    </row>
    <row r="10" spans="1:12" s="175" customFormat="1" ht="15" customHeight="1">
      <c r="A10" s="169" t="s">
        <v>44</v>
      </c>
      <c r="B10" s="168" t="s">
        <v>45</v>
      </c>
      <c r="C10" s="170" t="s">
        <v>197</v>
      </c>
      <c r="D10" s="170" t="s">
        <v>12</v>
      </c>
      <c r="E10" s="170" t="s">
        <v>8</v>
      </c>
      <c r="F10" s="169" t="s">
        <v>130</v>
      </c>
      <c r="G10" s="170" t="s">
        <v>6</v>
      </c>
      <c r="H10" s="201">
        <v>5441.7</v>
      </c>
      <c r="I10" s="201">
        <v>13107.36</v>
      </c>
      <c r="J10" s="204">
        <v>3938.85</v>
      </c>
      <c r="K10" s="201">
        <f t="shared" si="0"/>
        <v>9168.51</v>
      </c>
      <c r="L10" s="174" t="s">
        <v>215</v>
      </c>
    </row>
    <row r="11" spans="1:12" s="175" customFormat="1" ht="15" customHeight="1">
      <c r="A11" s="169" t="s">
        <v>24</v>
      </c>
      <c r="B11" s="168" t="s">
        <v>25</v>
      </c>
      <c r="C11" s="170" t="s">
        <v>7</v>
      </c>
      <c r="D11" s="170" t="s">
        <v>4</v>
      </c>
      <c r="E11" s="170" t="s">
        <v>144</v>
      </c>
      <c r="F11" s="169" t="s">
        <v>129</v>
      </c>
      <c r="G11" s="170" t="s">
        <v>6</v>
      </c>
      <c r="H11" s="201">
        <v>11896.36</v>
      </c>
      <c r="I11" s="201">
        <v>31708.45</v>
      </c>
      <c r="J11" s="204">
        <v>9545.51</v>
      </c>
      <c r="K11" s="201">
        <f t="shared" si="0"/>
        <v>22162.940000000002</v>
      </c>
      <c r="L11" s="174" t="s">
        <v>216</v>
      </c>
    </row>
    <row r="12" spans="1:12" s="175" customFormat="1" ht="15" customHeight="1">
      <c r="A12" s="169" t="s">
        <v>171</v>
      </c>
      <c r="B12" s="168" t="s">
        <v>170</v>
      </c>
      <c r="C12" s="170" t="s">
        <v>199</v>
      </c>
      <c r="D12" s="170" t="s">
        <v>4</v>
      </c>
      <c r="E12" s="170" t="s">
        <v>145</v>
      </c>
      <c r="F12" s="169" t="s">
        <v>129</v>
      </c>
      <c r="G12" s="170" t="s">
        <v>6</v>
      </c>
      <c r="H12" s="201">
        <v>6533.52</v>
      </c>
      <c r="I12" s="201">
        <v>10091.57</v>
      </c>
      <c r="J12" s="204">
        <v>2516.38</v>
      </c>
      <c r="K12" s="201">
        <f t="shared" si="0"/>
        <v>7575.19</v>
      </c>
      <c r="L12" s="174" t="s">
        <v>215</v>
      </c>
    </row>
    <row r="13" spans="1:12" s="175" customFormat="1" ht="15" customHeight="1">
      <c r="A13" s="169" t="s">
        <v>64</v>
      </c>
      <c r="B13" s="168" t="s">
        <v>58</v>
      </c>
      <c r="C13" s="170" t="s">
        <v>194</v>
      </c>
      <c r="D13" s="170" t="s">
        <v>12</v>
      </c>
      <c r="E13" s="170" t="s">
        <v>145</v>
      </c>
      <c r="F13" s="169" t="s">
        <v>130</v>
      </c>
      <c r="G13" s="170" t="s">
        <v>6</v>
      </c>
      <c r="H13" s="201">
        <v>4003.45</v>
      </c>
      <c r="I13" s="201">
        <v>10589.74</v>
      </c>
      <c r="J13" s="201">
        <v>2622.91</v>
      </c>
      <c r="K13" s="201">
        <f t="shared" si="0"/>
        <v>7966.83</v>
      </c>
      <c r="L13" s="174" t="s">
        <v>216</v>
      </c>
    </row>
    <row r="14" spans="1:12" s="175" customFormat="1" ht="15" customHeight="1">
      <c r="A14" s="169" t="s">
        <v>48</v>
      </c>
      <c r="B14" s="168" t="s">
        <v>49</v>
      </c>
      <c r="C14" s="170" t="s">
        <v>212</v>
      </c>
      <c r="D14" s="170" t="s">
        <v>4</v>
      </c>
      <c r="E14" s="170" t="s">
        <v>83</v>
      </c>
      <c r="F14" s="169" t="s">
        <v>129</v>
      </c>
      <c r="G14" s="170" t="s">
        <v>6</v>
      </c>
      <c r="H14" s="201">
        <v>8581.21</v>
      </c>
      <c r="I14" s="201">
        <v>22517.14</v>
      </c>
      <c r="J14" s="201">
        <v>5718.51</v>
      </c>
      <c r="K14" s="201">
        <f t="shared" si="0"/>
        <v>16798.629999999997</v>
      </c>
      <c r="L14" s="174" t="s">
        <v>216</v>
      </c>
    </row>
    <row r="15" spans="1:12" s="175" customFormat="1" ht="15" customHeight="1">
      <c r="A15" s="169" t="s">
        <v>50</v>
      </c>
      <c r="B15" s="168" t="s">
        <v>51</v>
      </c>
      <c r="C15" s="170" t="s">
        <v>194</v>
      </c>
      <c r="D15" s="170" t="s">
        <v>12</v>
      </c>
      <c r="E15" s="170" t="s">
        <v>83</v>
      </c>
      <c r="F15" s="169" t="s">
        <v>130</v>
      </c>
      <c r="G15" s="170" t="s">
        <v>6</v>
      </c>
      <c r="H15" s="201">
        <v>4003.45</v>
      </c>
      <c r="I15" s="201">
        <v>9850.68</v>
      </c>
      <c r="J15" s="201">
        <v>2352.39</v>
      </c>
      <c r="K15" s="201">
        <f t="shared" si="0"/>
        <v>7498.290000000001</v>
      </c>
      <c r="L15" s="174" t="s">
        <v>216</v>
      </c>
    </row>
    <row r="16" spans="1:12" s="175" customFormat="1" ht="15" customHeight="1">
      <c r="A16" s="169" t="s">
        <v>30</v>
      </c>
      <c r="B16" s="168" t="s">
        <v>31</v>
      </c>
      <c r="C16" s="170" t="s">
        <v>195</v>
      </c>
      <c r="D16" s="170" t="s">
        <v>4</v>
      </c>
      <c r="E16" s="170" t="s">
        <v>10</v>
      </c>
      <c r="F16" s="169" t="s">
        <v>129</v>
      </c>
      <c r="G16" s="170" t="s">
        <v>6</v>
      </c>
      <c r="H16" s="201">
        <v>9567.98</v>
      </c>
      <c r="I16" s="201">
        <v>25328.46</v>
      </c>
      <c r="J16" s="204">
        <v>7262.42</v>
      </c>
      <c r="K16" s="201">
        <f t="shared" si="0"/>
        <v>18066.04</v>
      </c>
      <c r="L16" s="174" t="s">
        <v>216</v>
      </c>
    </row>
    <row r="17" spans="1:12" s="175" customFormat="1" ht="15" customHeight="1">
      <c r="A17" s="169" t="s">
        <v>39</v>
      </c>
      <c r="B17" s="168" t="s">
        <v>36</v>
      </c>
      <c r="C17" s="170" t="s">
        <v>141</v>
      </c>
      <c r="D17" s="170" t="s">
        <v>4</v>
      </c>
      <c r="E17" s="170" t="s">
        <v>5</v>
      </c>
      <c r="F17" s="169" t="s">
        <v>129</v>
      </c>
      <c r="G17" s="170" t="s">
        <v>6</v>
      </c>
      <c r="H17" s="201">
        <v>8125.31</v>
      </c>
      <c r="I17" s="201">
        <v>19340.6</v>
      </c>
      <c r="J17" s="201">
        <v>5639.67</v>
      </c>
      <c r="K17" s="201">
        <f t="shared" si="0"/>
        <v>13700.929999999998</v>
      </c>
      <c r="L17" s="174" t="s">
        <v>216</v>
      </c>
    </row>
    <row r="18" spans="1:12" s="175" customFormat="1" ht="15" customHeight="1">
      <c r="A18" s="169" t="s">
        <v>69</v>
      </c>
      <c r="B18" s="168" t="s">
        <v>53</v>
      </c>
      <c r="C18" s="170" t="s">
        <v>141</v>
      </c>
      <c r="D18" s="170" t="s">
        <v>4</v>
      </c>
      <c r="E18" s="170" t="s">
        <v>145</v>
      </c>
      <c r="F18" s="169" t="s">
        <v>129</v>
      </c>
      <c r="G18" s="170" t="s">
        <v>6</v>
      </c>
      <c r="H18" s="203">
        <v>8125.31</v>
      </c>
      <c r="I18" s="201">
        <f>20246.97+529</f>
        <v>20775.97</v>
      </c>
      <c r="J18" s="201">
        <v>5453.58</v>
      </c>
      <c r="K18" s="201">
        <f t="shared" si="0"/>
        <v>15322.390000000001</v>
      </c>
      <c r="L18" s="174" t="s">
        <v>216</v>
      </c>
    </row>
    <row r="19" spans="1:12" s="175" customFormat="1" ht="15" customHeight="1">
      <c r="A19" s="169" t="s">
        <v>28</v>
      </c>
      <c r="B19" s="168" t="s">
        <v>29</v>
      </c>
      <c r="C19" s="170" t="s">
        <v>195</v>
      </c>
      <c r="D19" s="170" t="s">
        <v>4</v>
      </c>
      <c r="E19" s="170" t="s">
        <v>9</v>
      </c>
      <c r="F19" s="169" t="s">
        <v>129</v>
      </c>
      <c r="G19" s="170" t="s">
        <v>6</v>
      </c>
      <c r="H19" s="201">
        <v>9567.98</v>
      </c>
      <c r="I19" s="201">
        <v>25630.66</v>
      </c>
      <c r="J19" s="201">
        <v>6805.3</v>
      </c>
      <c r="K19" s="201">
        <f t="shared" si="0"/>
        <v>18825.36</v>
      </c>
      <c r="L19" s="174" t="s">
        <v>216</v>
      </c>
    </row>
    <row r="20" spans="1:12" s="175" customFormat="1" ht="15" customHeight="1">
      <c r="A20" s="169" t="s">
        <v>65</v>
      </c>
      <c r="B20" s="168" t="s">
        <v>57</v>
      </c>
      <c r="C20" s="170" t="s">
        <v>141</v>
      </c>
      <c r="D20" s="170" t="s">
        <v>4</v>
      </c>
      <c r="E20" s="170" t="s">
        <v>5</v>
      </c>
      <c r="F20" s="169" t="s">
        <v>207</v>
      </c>
      <c r="G20" s="170" t="s">
        <v>6</v>
      </c>
      <c r="H20" s="201">
        <v>8125.31</v>
      </c>
      <c r="I20" s="201">
        <v>20906.88</v>
      </c>
      <c r="J20" s="203">
        <v>5348.01</v>
      </c>
      <c r="K20" s="201">
        <f t="shared" si="0"/>
        <v>15558.87</v>
      </c>
      <c r="L20" s="174" t="s">
        <v>216</v>
      </c>
    </row>
    <row r="21" spans="1:12" s="175" customFormat="1" ht="15" customHeight="1">
      <c r="A21" s="169" t="s">
        <v>179</v>
      </c>
      <c r="B21" s="168" t="s">
        <v>178</v>
      </c>
      <c r="C21" s="170" t="s">
        <v>199</v>
      </c>
      <c r="D21" s="170" t="s">
        <v>4</v>
      </c>
      <c r="E21" s="170" t="s">
        <v>9</v>
      </c>
      <c r="F21" s="169" t="s">
        <v>129</v>
      </c>
      <c r="G21" s="170" t="s">
        <v>6</v>
      </c>
      <c r="H21" s="201">
        <v>6533.52</v>
      </c>
      <c r="I21" s="201">
        <v>10394.02</v>
      </c>
      <c r="J21" s="201">
        <v>2664.14</v>
      </c>
      <c r="K21" s="201">
        <f t="shared" si="0"/>
        <v>7729.880000000001</v>
      </c>
      <c r="L21" s="174" t="s">
        <v>215</v>
      </c>
    </row>
    <row r="22" spans="1:12" s="175" customFormat="1" ht="15" customHeight="1">
      <c r="A22" s="169" t="s">
        <v>140</v>
      </c>
      <c r="B22" s="168" t="s">
        <v>52</v>
      </c>
      <c r="C22" s="170" t="s">
        <v>217</v>
      </c>
      <c r="D22" s="170" t="s">
        <v>15</v>
      </c>
      <c r="E22" s="170" t="s">
        <v>16</v>
      </c>
      <c r="F22" s="169" t="s">
        <v>82</v>
      </c>
      <c r="G22" s="170" t="s">
        <v>17</v>
      </c>
      <c r="H22" s="201">
        <v>12014.77</v>
      </c>
      <c r="I22" s="201">
        <v>30915.62</v>
      </c>
      <c r="J22" s="201">
        <v>8072.22</v>
      </c>
      <c r="K22" s="201">
        <f t="shared" si="0"/>
        <v>22843.399999999998</v>
      </c>
      <c r="L22" s="174" t="s">
        <v>216</v>
      </c>
    </row>
    <row r="23" spans="1:12" s="175" customFormat="1" ht="15" customHeight="1">
      <c r="A23" s="169" t="s">
        <v>121</v>
      </c>
      <c r="B23" s="168" t="s">
        <v>120</v>
      </c>
      <c r="C23" s="170" t="s">
        <v>196</v>
      </c>
      <c r="D23" s="170" t="s">
        <v>15</v>
      </c>
      <c r="E23" s="170" t="s">
        <v>16</v>
      </c>
      <c r="F23" s="169" t="s">
        <v>82</v>
      </c>
      <c r="G23" s="170" t="s">
        <v>17</v>
      </c>
      <c r="H23" s="201">
        <v>9664.46</v>
      </c>
      <c r="I23" s="201">
        <v>23624.53</v>
      </c>
      <c r="J23" s="204">
        <v>6434.53</v>
      </c>
      <c r="K23" s="201">
        <f t="shared" si="0"/>
        <v>17190</v>
      </c>
      <c r="L23" s="174" t="s">
        <v>216</v>
      </c>
    </row>
    <row r="24" spans="1:12" s="175" customFormat="1" ht="15" customHeight="1">
      <c r="A24" s="169" t="s">
        <v>63</v>
      </c>
      <c r="B24" s="168" t="s">
        <v>59</v>
      </c>
      <c r="C24" s="170" t="s">
        <v>13</v>
      </c>
      <c r="D24" s="170" t="s">
        <v>12</v>
      </c>
      <c r="E24" s="170" t="s">
        <v>275</v>
      </c>
      <c r="F24" s="169" t="s">
        <v>130</v>
      </c>
      <c r="G24" s="170" t="s">
        <v>6</v>
      </c>
      <c r="H24" s="201">
        <v>3766.67</v>
      </c>
      <c r="I24" s="201">
        <v>12406.67</v>
      </c>
      <c r="J24" s="204">
        <v>3535.01</v>
      </c>
      <c r="K24" s="201">
        <f t="shared" si="0"/>
        <v>8871.66</v>
      </c>
      <c r="L24" s="174" t="s">
        <v>216</v>
      </c>
    </row>
    <row r="25" spans="1:12" s="175" customFormat="1" ht="15" customHeight="1">
      <c r="A25" s="169" t="s">
        <v>26</v>
      </c>
      <c r="B25" s="168" t="s">
        <v>27</v>
      </c>
      <c r="C25" s="170" t="s">
        <v>195</v>
      </c>
      <c r="D25" s="170" t="s">
        <v>4</v>
      </c>
      <c r="E25" s="170" t="s">
        <v>146</v>
      </c>
      <c r="F25" s="169" t="s">
        <v>129</v>
      </c>
      <c r="G25" s="170" t="s">
        <v>6</v>
      </c>
      <c r="H25" s="201">
        <v>9567.98</v>
      </c>
      <c r="I25" s="201">
        <v>23659.03</v>
      </c>
      <c r="J25" s="204">
        <v>6953.1</v>
      </c>
      <c r="K25" s="201">
        <f t="shared" si="0"/>
        <v>16705.93</v>
      </c>
      <c r="L25" s="174" t="s">
        <v>216</v>
      </c>
    </row>
    <row r="26" spans="1:12" s="175" customFormat="1" ht="15" customHeight="1">
      <c r="A26" s="169" t="s">
        <v>32</v>
      </c>
      <c r="B26" s="168" t="s">
        <v>33</v>
      </c>
      <c r="C26" s="170" t="s">
        <v>13</v>
      </c>
      <c r="D26" s="170" t="s">
        <v>12</v>
      </c>
      <c r="E26" s="170" t="s">
        <v>5</v>
      </c>
      <c r="F26" s="169" t="s">
        <v>130</v>
      </c>
      <c r="G26" s="170" t="s">
        <v>6</v>
      </c>
      <c r="H26" s="201">
        <v>3766.67</v>
      </c>
      <c r="I26" s="201">
        <v>11819.04</v>
      </c>
      <c r="J26" s="201">
        <v>11819.04</v>
      </c>
      <c r="K26" s="201">
        <f t="shared" si="0"/>
        <v>0</v>
      </c>
      <c r="L26" s="174" t="s">
        <v>218</v>
      </c>
    </row>
    <row r="27" spans="1:12" s="175" customFormat="1" ht="15" customHeight="1">
      <c r="A27" s="169" t="s">
        <v>169</v>
      </c>
      <c r="B27" s="168" t="s">
        <v>60</v>
      </c>
      <c r="C27" s="170" t="s">
        <v>11</v>
      </c>
      <c r="D27" s="170" t="s">
        <v>12</v>
      </c>
      <c r="E27" s="170" t="s">
        <v>9</v>
      </c>
      <c r="F27" s="169" t="s">
        <v>130</v>
      </c>
      <c r="G27" s="170" t="s">
        <v>6</v>
      </c>
      <c r="H27" s="201">
        <v>3543</v>
      </c>
      <c r="I27" s="204">
        <v>8408.9</v>
      </c>
      <c r="J27" s="204">
        <v>2104.51</v>
      </c>
      <c r="K27" s="201">
        <f t="shared" si="0"/>
        <v>6304.389999999999</v>
      </c>
      <c r="L27" s="174" t="s">
        <v>216</v>
      </c>
    </row>
    <row r="28" spans="1:12" s="175" customFormat="1" ht="15" customHeight="1">
      <c r="A28" s="169" t="s">
        <v>40</v>
      </c>
      <c r="B28" s="168" t="s">
        <v>41</v>
      </c>
      <c r="C28" s="170" t="s">
        <v>194</v>
      </c>
      <c r="D28" s="170" t="s">
        <v>12</v>
      </c>
      <c r="E28" s="170" t="s">
        <v>5</v>
      </c>
      <c r="F28" s="169" t="s">
        <v>130</v>
      </c>
      <c r="G28" s="170" t="s">
        <v>6</v>
      </c>
      <c r="H28" s="201">
        <v>4003.45</v>
      </c>
      <c r="I28" s="201">
        <v>9448.81</v>
      </c>
      <c r="J28" s="204">
        <v>2897.08</v>
      </c>
      <c r="K28" s="201">
        <f t="shared" si="0"/>
        <v>6551.73</v>
      </c>
      <c r="L28" s="174" t="s">
        <v>216</v>
      </c>
    </row>
    <row r="29" spans="1:12" s="175" customFormat="1" ht="15" customHeight="1">
      <c r="A29" s="169" t="s">
        <v>177</v>
      </c>
      <c r="B29" s="168" t="s">
        <v>172</v>
      </c>
      <c r="C29" s="170" t="s">
        <v>199</v>
      </c>
      <c r="D29" s="170" t="s">
        <v>4</v>
      </c>
      <c r="E29" s="170" t="s">
        <v>10</v>
      </c>
      <c r="F29" s="169" t="s">
        <v>129</v>
      </c>
      <c r="G29" s="170" t="s">
        <v>6</v>
      </c>
      <c r="H29" s="201">
        <v>6533.52</v>
      </c>
      <c r="I29" s="203">
        <v>11070.24</v>
      </c>
      <c r="J29" s="206">
        <v>3617.69</v>
      </c>
      <c r="K29" s="201">
        <f t="shared" si="0"/>
        <v>7452.549999999999</v>
      </c>
      <c r="L29" s="174" t="s">
        <v>215</v>
      </c>
    </row>
    <row r="30" spans="1:12" s="175" customFormat="1" ht="15" customHeight="1">
      <c r="A30" s="169" t="s">
        <v>68</v>
      </c>
      <c r="B30" s="168" t="s">
        <v>54</v>
      </c>
      <c r="C30" s="170" t="s">
        <v>141</v>
      </c>
      <c r="D30" s="170" t="s">
        <v>4</v>
      </c>
      <c r="E30" s="170" t="s">
        <v>9</v>
      </c>
      <c r="F30" s="169" t="s">
        <v>129</v>
      </c>
      <c r="G30" s="170" t="s">
        <v>6</v>
      </c>
      <c r="H30" s="201">
        <v>8125.31</v>
      </c>
      <c r="I30" s="204">
        <v>20667.08</v>
      </c>
      <c r="J30" s="204">
        <v>5531.24</v>
      </c>
      <c r="K30" s="201">
        <f t="shared" si="0"/>
        <v>15135.840000000002</v>
      </c>
      <c r="L30" s="174" t="s">
        <v>216</v>
      </c>
    </row>
    <row r="31" spans="1:12" s="175" customFormat="1" ht="15" customHeight="1">
      <c r="A31" s="169" t="s">
        <v>37</v>
      </c>
      <c r="B31" s="168" t="s">
        <v>38</v>
      </c>
      <c r="C31" s="170" t="s">
        <v>194</v>
      </c>
      <c r="D31" s="170" t="s">
        <v>12</v>
      </c>
      <c r="E31" s="170" t="s">
        <v>145</v>
      </c>
      <c r="F31" s="169" t="s">
        <v>130</v>
      </c>
      <c r="G31" s="170" t="s">
        <v>6</v>
      </c>
      <c r="H31" s="201">
        <v>4003.45</v>
      </c>
      <c r="I31" s="201">
        <v>10523.17</v>
      </c>
      <c r="J31" s="204">
        <v>4430.13</v>
      </c>
      <c r="K31" s="201">
        <f t="shared" si="0"/>
        <v>6093.04</v>
      </c>
      <c r="L31" s="174" t="s">
        <v>216</v>
      </c>
    </row>
    <row r="32" spans="1:12" s="175" customFormat="1" ht="15" customHeight="1">
      <c r="A32" s="169" t="s">
        <v>46</v>
      </c>
      <c r="B32" s="168" t="s">
        <v>47</v>
      </c>
      <c r="C32" s="170" t="s">
        <v>212</v>
      </c>
      <c r="D32" s="170" t="s">
        <v>4</v>
      </c>
      <c r="E32" s="170" t="s">
        <v>5</v>
      </c>
      <c r="F32" s="169" t="s">
        <v>208</v>
      </c>
      <c r="G32" s="170" t="s">
        <v>6</v>
      </c>
      <c r="H32" s="201">
        <v>8581.21</v>
      </c>
      <c r="I32" s="201">
        <v>26942.69</v>
      </c>
      <c r="J32" s="201">
        <v>7057.88</v>
      </c>
      <c r="K32" s="201">
        <f t="shared" si="0"/>
        <v>19884.809999999998</v>
      </c>
      <c r="L32" s="174" t="s">
        <v>216</v>
      </c>
    </row>
    <row r="33" spans="1:12" s="175" customFormat="1" ht="15" customHeight="1">
      <c r="A33" s="169" t="s">
        <v>174</v>
      </c>
      <c r="B33" s="168" t="s">
        <v>173</v>
      </c>
      <c r="C33" s="170" t="s">
        <v>200</v>
      </c>
      <c r="D33" s="170" t="s">
        <v>106</v>
      </c>
      <c r="E33" s="170" t="s">
        <v>146</v>
      </c>
      <c r="F33" s="169" t="s">
        <v>130</v>
      </c>
      <c r="G33" s="170" t="s">
        <v>6</v>
      </c>
      <c r="H33" s="201">
        <v>2380.99</v>
      </c>
      <c r="I33" s="201">
        <v>4300.25</v>
      </c>
      <c r="J33" s="203">
        <v>4300.25</v>
      </c>
      <c r="K33" s="201">
        <f t="shared" si="0"/>
        <v>0</v>
      </c>
      <c r="L33" s="174" t="s">
        <v>218</v>
      </c>
    </row>
    <row r="34" spans="1:12" s="175" customFormat="1" ht="15" customHeight="1">
      <c r="A34" s="169" t="s">
        <v>34</v>
      </c>
      <c r="B34" s="168" t="s">
        <v>35</v>
      </c>
      <c r="C34" s="170" t="s">
        <v>198</v>
      </c>
      <c r="D34" s="170" t="s">
        <v>12</v>
      </c>
      <c r="E34" s="170" t="s">
        <v>145</v>
      </c>
      <c r="F34" s="169" t="s">
        <v>130</v>
      </c>
      <c r="G34" s="170" t="s">
        <v>6</v>
      </c>
      <c r="H34" s="201">
        <v>4257.81</v>
      </c>
      <c r="I34" s="201">
        <v>11777.73</v>
      </c>
      <c r="J34" s="201">
        <v>3039.11</v>
      </c>
      <c r="K34" s="201">
        <f t="shared" si="0"/>
        <v>8738.619999999999</v>
      </c>
      <c r="L34" s="174" t="s">
        <v>216</v>
      </c>
    </row>
    <row r="35" spans="1:12" s="175" customFormat="1" ht="15" customHeight="1">
      <c r="A35" s="169" t="s">
        <v>67</v>
      </c>
      <c r="B35" s="168" t="s">
        <v>55</v>
      </c>
      <c r="C35" s="170" t="s">
        <v>141</v>
      </c>
      <c r="D35" s="170" t="s">
        <v>4</v>
      </c>
      <c r="E35" s="170" t="s">
        <v>147</v>
      </c>
      <c r="F35" s="169" t="s">
        <v>81</v>
      </c>
      <c r="G35" s="170" t="s">
        <v>18</v>
      </c>
      <c r="H35" s="201">
        <v>8125.31</v>
      </c>
      <c r="I35" s="204">
        <v>19721.47</v>
      </c>
      <c r="J35" s="204">
        <v>4913.96</v>
      </c>
      <c r="K35" s="201">
        <f t="shared" si="0"/>
        <v>14807.510000000002</v>
      </c>
      <c r="L35" s="174" t="s">
        <v>216</v>
      </c>
    </row>
    <row r="36" spans="1:12" s="175" customFormat="1" ht="15" customHeight="1">
      <c r="A36" s="169" t="s">
        <v>42</v>
      </c>
      <c r="B36" s="168" t="s">
        <v>43</v>
      </c>
      <c r="C36" s="170" t="s">
        <v>194</v>
      </c>
      <c r="D36" s="170" t="s">
        <v>12</v>
      </c>
      <c r="E36" s="170" t="s">
        <v>146</v>
      </c>
      <c r="F36" s="169" t="s">
        <v>130</v>
      </c>
      <c r="G36" s="170" t="s">
        <v>6</v>
      </c>
      <c r="H36" s="201">
        <v>4003.45</v>
      </c>
      <c r="I36" s="203">
        <v>9569.87</v>
      </c>
      <c r="J36" s="204">
        <v>2637.34</v>
      </c>
      <c r="K36" s="201">
        <f t="shared" si="0"/>
        <v>6932.530000000001</v>
      </c>
      <c r="L36" s="174" t="s">
        <v>216</v>
      </c>
    </row>
    <row r="37" spans="1:12" s="175" customFormat="1" ht="15" customHeight="1">
      <c r="A37" s="169" t="s">
        <v>66</v>
      </c>
      <c r="B37" s="168" t="s">
        <v>56</v>
      </c>
      <c r="C37" s="170" t="s">
        <v>141</v>
      </c>
      <c r="D37" s="170" t="s">
        <v>4</v>
      </c>
      <c r="E37" s="170" t="s">
        <v>147</v>
      </c>
      <c r="F37" s="169" t="s">
        <v>81</v>
      </c>
      <c r="G37" s="170" t="s">
        <v>18</v>
      </c>
      <c r="H37" s="201">
        <v>8125.31</v>
      </c>
      <c r="I37" s="201">
        <v>19012.16</v>
      </c>
      <c r="J37" s="204">
        <v>5252.57</v>
      </c>
      <c r="K37" s="201">
        <f t="shared" si="0"/>
        <v>13759.59</v>
      </c>
      <c r="L37" s="174" t="s">
        <v>216</v>
      </c>
    </row>
    <row r="38" spans="1:12" ht="15" customHeight="1">
      <c r="A38" s="68" t="s">
        <v>123</v>
      </c>
      <c r="B38" s="67" t="s">
        <v>122</v>
      </c>
      <c r="C38" s="69"/>
      <c r="D38" s="69" t="s">
        <v>77</v>
      </c>
      <c r="E38" s="69" t="s">
        <v>275</v>
      </c>
      <c r="F38" s="68" t="s">
        <v>124</v>
      </c>
      <c r="G38" s="69" t="s">
        <v>6</v>
      </c>
      <c r="H38" s="76">
        <v>3000</v>
      </c>
      <c r="I38" s="76">
        <v>3000</v>
      </c>
      <c r="J38" s="76">
        <v>0</v>
      </c>
      <c r="K38" s="76">
        <f t="shared" si="0"/>
        <v>3000</v>
      </c>
      <c r="L38" s="88" t="s">
        <v>80</v>
      </c>
    </row>
    <row r="39" spans="1:12" ht="15" customHeight="1">
      <c r="A39" s="68" t="s">
        <v>74</v>
      </c>
      <c r="B39" s="67" t="s">
        <v>71</v>
      </c>
      <c r="C39" s="69"/>
      <c r="D39" s="69" t="s">
        <v>77</v>
      </c>
      <c r="E39" s="69" t="s">
        <v>146</v>
      </c>
      <c r="F39" s="68" t="s">
        <v>124</v>
      </c>
      <c r="G39" s="69" t="s">
        <v>6</v>
      </c>
      <c r="H39" s="76">
        <v>3000</v>
      </c>
      <c r="I39" s="76">
        <v>3000</v>
      </c>
      <c r="J39" s="76">
        <v>0</v>
      </c>
      <c r="K39" s="76">
        <f t="shared" si="0"/>
        <v>3000</v>
      </c>
      <c r="L39" s="88" t="s">
        <v>78</v>
      </c>
    </row>
    <row r="40" spans="1:12" ht="15" customHeight="1">
      <c r="A40" s="68" t="s">
        <v>75</v>
      </c>
      <c r="B40" s="67" t="s">
        <v>72</v>
      </c>
      <c r="C40" s="69"/>
      <c r="D40" s="69" t="s">
        <v>77</v>
      </c>
      <c r="E40" s="69" t="s">
        <v>275</v>
      </c>
      <c r="F40" s="68" t="s">
        <v>124</v>
      </c>
      <c r="G40" s="69" t="s">
        <v>6</v>
      </c>
      <c r="H40" s="76">
        <v>3000</v>
      </c>
      <c r="I40" s="76">
        <v>3000</v>
      </c>
      <c r="J40" s="76">
        <v>0</v>
      </c>
      <c r="K40" s="76">
        <f t="shared" si="0"/>
        <v>3000</v>
      </c>
      <c r="L40" s="88" t="s">
        <v>78</v>
      </c>
    </row>
    <row r="41" spans="1:12" ht="15" customHeight="1">
      <c r="A41" s="68" t="s">
        <v>76</v>
      </c>
      <c r="B41" s="67" t="s">
        <v>73</v>
      </c>
      <c r="C41" s="69"/>
      <c r="D41" s="69" t="s">
        <v>77</v>
      </c>
      <c r="E41" s="69" t="s">
        <v>275</v>
      </c>
      <c r="F41" s="68" t="s">
        <v>70</v>
      </c>
      <c r="G41" s="69" t="s">
        <v>6</v>
      </c>
      <c r="H41" s="76">
        <v>3000</v>
      </c>
      <c r="I41" s="76">
        <v>3000</v>
      </c>
      <c r="J41" s="76">
        <v>0</v>
      </c>
      <c r="K41" s="76">
        <f t="shared" si="0"/>
        <v>3000</v>
      </c>
      <c r="L41" s="88" t="s">
        <v>80</v>
      </c>
    </row>
    <row r="42" spans="1:12" ht="15" customHeight="1">
      <c r="A42" s="68" t="s">
        <v>183</v>
      </c>
      <c r="B42" s="67" t="s">
        <v>180</v>
      </c>
      <c r="C42" s="69"/>
      <c r="D42" s="69" t="s">
        <v>77</v>
      </c>
      <c r="E42" s="69" t="s">
        <v>186</v>
      </c>
      <c r="F42" s="68" t="s">
        <v>124</v>
      </c>
      <c r="G42" s="69" t="s">
        <v>17</v>
      </c>
      <c r="H42" s="76">
        <v>2500</v>
      </c>
      <c r="I42" s="76">
        <v>2500</v>
      </c>
      <c r="J42" s="76">
        <v>0</v>
      </c>
      <c r="K42" s="76">
        <f t="shared" si="0"/>
        <v>2500</v>
      </c>
      <c r="L42" s="88" t="s">
        <v>189</v>
      </c>
    </row>
    <row r="43" spans="1:12" ht="15" customHeight="1">
      <c r="A43" s="68" t="s">
        <v>184</v>
      </c>
      <c r="B43" s="67" t="s">
        <v>181</v>
      </c>
      <c r="C43" s="69"/>
      <c r="D43" s="69" t="s">
        <v>77</v>
      </c>
      <c r="E43" s="69" t="s">
        <v>186</v>
      </c>
      <c r="F43" s="68" t="s">
        <v>124</v>
      </c>
      <c r="G43" s="69" t="s">
        <v>17</v>
      </c>
      <c r="H43" s="76">
        <v>2500</v>
      </c>
      <c r="I43" s="76">
        <v>2500</v>
      </c>
      <c r="J43" s="76">
        <v>0</v>
      </c>
      <c r="K43" s="76">
        <f t="shared" si="0"/>
        <v>2500</v>
      </c>
      <c r="L43" s="88" t="s">
        <v>189</v>
      </c>
    </row>
    <row r="44" spans="1:12" ht="15" customHeight="1">
      <c r="A44" s="68" t="s">
        <v>185</v>
      </c>
      <c r="B44" s="67" t="s">
        <v>182</v>
      </c>
      <c r="C44" s="69"/>
      <c r="D44" s="69" t="s">
        <v>77</v>
      </c>
      <c r="E44" s="69" t="s">
        <v>186</v>
      </c>
      <c r="F44" s="68" t="s">
        <v>124</v>
      </c>
      <c r="G44" s="69" t="s">
        <v>17</v>
      </c>
      <c r="H44" s="77">
        <v>2500</v>
      </c>
      <c r="I44" s="77">
        <v>2500</v>
      </c>
      <c r="J44" s="76">
        <v>0</v>
      </c>
      <c r="K44" s="76">
        <f t="shared" si="0"/>
        <v>2500</v>
      </c>
      <c r="L44" s="88" t="s">
        <v>189</v>
      </c>
    </row>
    <row r="45" spans="1:12" ht="15" customHeight="1">
      <c r="A45" s="68" t="s">
        <v>188</v>
      </c>
      <c r="B45" s="67" t="s">
        <v>187</v>
      </c>
      <c r="C45" s="69"/>
      <c r="D45" s="69" t="s">
        <v>77</v>
      </c>
      <c r="E45" s="69" t="s">
        <v>186</v>
      </c>
      <c r="F45" s="68" t="s">
        <v>124</v>
      </c>
      <c r="G45" s="69" t="s">
        <v>17</v>
      </c>
      <c r="H45" s="77">
        <v>2500</v>
      </c>
      <c r="I45" s="77">
        <v>2500</v>
      </c>
      <c r="J45" s="76">
        <v>0</v>
      </c>
      <c r="K45" s="76">
        <f t="shared" si="0"/>
        <v>2500</v>
      </c>
      <c r="L45" s="88" t="s">
        <v>189</v>
      </c>
    </row>
    <row r="46" spans="1:12" ht="15" customHeight="1">
      <c r="A46" s="72" t="s">
        <v>220</v>
      </c>
      <c r="B46" s="29" t="s">
        <v>219</v>
      </c>
      <c r="C46" s="73"/>
      <c r="D46" s="69" t="s">
        <v>77</v>
      </c>
      <c r="E46" s="69" t="s">
        <v>186</v>
      </c>
      <c r="F46" s="68" t="s">
        <v>124</v>
      </c>
      <c r="G46" s="69" t="s">
        <v>17</v>
      </c>
      <c r="H46" s="77">
        <v>2500</v>
      </c>
      <c r="I46" s="77">
        <v>2500</v>
      </c>
      <c r="J46" s="76">
        <v>0</v>
      </c>
      <c r="K46" s="76">
        <f t="shared" si="0"/>
        <v>2500</v>
      </c>
      <c r="L46" s="88" t="s">
        <v>189</v>
      </c>
    </row>
    <row r="47" spans="1:12" s="116" customFormat="1" ht="15" customHeight="1">
      <c r="A47" s="110"/>
      <c r="B47" s="196"/>
      <c r="C47" s="111"/>
      <c r="D47" s="111"/>
      <c r="E47" s="111"/>
      <c r="F47" s="110"/>
      <c r="G47" s="111" t="s">
        <v>165</v>
      </c>
      <c r="H47" s="208">
        <f>SUM(H2:H46)</f>
        <v>333603.92000000004</v>
      </c>
      <c r="I47" s="208">
        <f>SUM(I2:I46)</f>
        <v>762980.18</v>
      </c>
      <c r="J47" s="208">
        <f>SUM(J2:J46)</f>
        <v>211728.61</v>
      </c>
      <c r="K47" s="208">
        <f>SUM(K2:K46)</f>
        <v>551251.57</v>
      </c>
      <c r="L47" s="197"/>
    </row>
    <row r="48" spans="1:12" ht="15" customHeight="1">
      <c r="A48" s="79"/>
      <c r="B48" s="78"/>
      <c r="C48" s="80"/>
      <c r="D48" s="80"/>
      <c r="E48" s="80"/>
      <c r="F48" s="79"/>
      <c r="G48" s="80"/>
      <c r="H48" s="81"/>
      <c r="I48" s="82"/>
      <c r="J48" s="82"/>
      <c r="K48" s="83"/>
      <c r="L48" s="89"/>
    </row>
    <row r="49" spans="1:12" ht="15" customHeight="1">
      <c r="A49" s="79"/>
      <c r="B49" s="78"/>
      <c r="C49" s="80"/>
      <c r="D49" s="80"/>
      <c r="E49" s="80"/>
      <c r="F49" s="79"/>
      <c r="G49" s="80"/>
      <c r="H49" s="81"/>
      <c r="I49" s="82"/>
      <c r="J49" s="82"/>
      <c r="K49" s="83"/>
      <c r="L49" s="89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="175" zoomScaleNormal="175" zoomScalePageLayoutView="0" workbookViewId="0" topLeftCell="A1">
      <pane ySplit="1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2.140625" style="86" customWidth="1"/>
    <col min="2" max="2" width="8.140625" style="85" bestFit="1" customWidth="1"/>
    <col min="3" max="3" width="8.140625" style="86" bestFit="1" customWidth="1"/>
    <col min="4" max="4" width="8.57421875" style="86" bestFit="1" customWidth="1"/>
    <col min="5" max="5" width="7.140625" style="86" bestFit="1" customWidth="1"/>
    <col min="6" max="6" width="21.28125" style="94" customWidth="1"/>
    <col min="7" max="7" width="9.00390625" style="86" customWidth="1"/>
    <col min="8" max="9" width="9.57421875" style="86" bestFit="1" customWidth="1"/>
    <col min="10" max="10" width="9.28125" style="86" bestFit="1" customWidth="1"/>
    <col min="11" max="11" width="9.57421875" style="87" bestFit="1" customWidth="1"/>
    <col min="12" max="12" width="19.28125" style="90" customWidth="1"/>
    <col min="13" max="16384" width="9.140625" style="65" customWidth="1"/>
  </cols>
  <sheetData>
    <row r="1" spans="1:12" s="156" customFormat="1" ht="22.5">
      <c r="A1" s="212" t="s">
        <v>305</v>
      </c>
      <c r="B1" s="151" t="s">
        <v>136</v>
      </c>
      <c r="C1" s="66" t="s">
        <v>131</v>
      </c>
      <c r="D1" s="152" t="s">
        <v>132</v>
      </c>
      <c r="E1" s="152" t="s">
        <v>133</v>
      </c>
      <c r="F1" s="152" t="s">
        <v>134</v>
      </c>
      <c r="G1" s="66" t="s">
        <v>135</v>
      </c>
      <c r="H1" s="157" t="s">
        <v>126</v>
      </c>
      <c r="I1" s="157" t="s">
        <v>138</v>
      </c>
      <c r="J1" s="157" t="s">
        <v>127</v>
      </c>
      <c r="K1" s="158" t="s">
        <v>128</v>
      </c>
      <c r="L1" s="155" t="s">
        <v>137</v>
      </c>
    </row>
    <row r="2" spans="1:12" s="163" customFormat="1" ht="15">
      <c r="A2" s="55" t="s">
        <v>19</v>
      </c>
      <c r="B2" s="161" t="s">
        <v>20</v>
      </c>
      <c r="C2" s="32" t="s">
        <v>2</v>
      </c>
      <c r="D2" s="32" t="s">
        <v>0</v>
      </c>
      <c r="E2" s="32" t="s">
        <v>142</v>
      </c>
      <c r="F2" s="55" t="s">
        <v>1</v>
      </c>
      <c r="G2" s="32"/>
      <c r="H2" s="188">
        <v>28419.41</v>
      </c>
      <c r="I2" s="188">
        <v>29541.15</v>
      </c>
      <c r="J2" s="188">
        <v>7520.33</v>
      </c>
      <c r="K2" s="188">
        <f aca="true" t="shared" si="0" ref="K2:K44">I2-J2</f>
        <v>22020.82</v>
      </c>
      <c r="L2" s="135" t="s">
        <v>222</v>
      </c>
    </row>
    <row r="3" spans="1:12" s="163" customFormat="1" ht="15">
      <c r="A3" s="55" t="s">
        <v>21</v>
      </c>
      <c r="B3" s="161" t="s">
        <v>22</v>
      </c>
      <c r="C3" s="32" t="s">
        <v>3</v>
      </c>
      <c r="D3" s="32" t="s">
        <v>0</v>
      </c>
      <c r="E3" s="32" t="s">
        <v>142</v>
      </c>
      <c r="F3" s="55" t="s">
        <v>89</v>
      </c>
      <c r="G3" s="32"/>
      <c r="H3" s="188">
        <v>26726.3</v>
      </c>
      <c r="I3" s="188">
        <v>31411.54</v>
      </c>
      <c r="J3" s="188">
        <v>7973.4</v>
      </c>
      <c r="K3" s="188">
        <f t="shared" si="0"/>
        <v>23438.14</v>
      </c>
      <c r="L3" s="135" t="s">
        <v>223</v>
      </c>
    </row>
    <row r="4" spans="1:12" s="163" customFormat="1" ht="15">
      <c r="A4" s="55" t="s">
        <v>88</v>
      </c>
      <c r="B4" s="161" t="s">
        <v>87</v>
      </c>
      <c r="C4" s="32" t="s">
        <v>3</v>
      </c>
      <c r="D4" s="32" t="s">
        <v>0</v>
      </c>
      <c r="E4" s="32" t="s">
        <v>142</v>
      </c>
      <c r="F4" s="55" t="s">
        <v>86</v>
      </c>
      <c r="G4" s="32"/>
      <c r="H4" s="188">
        <v>26726.3</v>
      </c>
      <c r="I4" s="188">
        <v>27617.18</v>
      </c>
      <c r="J4" s="188">
        <v>7492.31</v>
      </c>
      <c r="K4" s="188">
        <f t="shared" si="0"/>
        <v>20124.87</v>
      </c>
      <c r="L4" s="135" t="s">
        <v>224</v>
      </c>
    </row>
    <row r="5" spans="1:12" s="167" customFormat="1" ht="16.5" customHeight="1">
      <c r="A5" s="123" t="s">
        <v>91</v>
      </c>
      <c r="B5" s="164" t="s">
        <v>90</v>
      </c>
      <c r="C5" s="33" t="s">
        <v>164</v>
      </c>
      <c r="D5" s="33" t="s">
        <v>0</v>
      </c>
      <c r="E5" s="33" t="s">
        <v>143</v>
      </c>
      <c r="F5" s="56" t="s">
        <v>93</v>
      </c>
      <c r="G5" s="33"/>
      <c r="H5" s="189">
        <v>11271.77</v>
      </c>
      <c r="I5" s="189">
        <v>11271.77</v>
      </c>
      <c r="J5" s="189">
        <v>2230.38</v>
      </c>
      <c r="K5" s="189">
        <f t="shared" si="0"/>
        <v>9041.39</v>
      </c>
      <c r="L5" s="166" t="s">
        <v>214</v>
      </c>
    </row>
    <row r="6" spans="1:12" s="167" customFormat="1" ht="15">
      <c r="A6" s="123" t="s">
        <v>23</v>
      </c>
      <c r="B6" s="164" t="s">
        <v>92</v>
      </c>
      <c r="C6" s="33" t="s">
        <v>164</v>
      </c>
      <c r="D6" s="33" t="s">
        <v>0</v>
      </c>
      <c r="E6" s="33" t="s">
        <v>143</v>
      </c>
      <c r="F6" s="56" t="s">
        <v>163</v>
      </c>
      <c r="G6" s="33"/>
      <c r="H6" s="190">
        <v>4229.73</v>
      </c>
      <c r="I6" s="190">
        <v>4229.74</v>
      </c>
      <c r="J6" s="190">
        <v>324.71</v>
      </c>
      <c r="K6" s="190">
        <f t="shared" si="0"/>
        <v>3905.0299999999997</v>
      </c>
      <c r="L6" s="166" t="s">
        <v>205</v>
      </c>
    </row>
    <row r="7" spans="1:12" s="175" customFormat="1" ht="15">
      <c r="A7" s="169" t="s">
        <v>176</v>
      </c>
      <c r="B7" s="168" t="s">
        <v>175</v>
      </c>
      <c r="C7" s="170" t="s">
        <v>199</v>
      </c>
      <c r="D7" s="170" t="s">
        <v>4</v>
      </c>
      <c r="E7" s="170" t="s">
        <v>145</v>
      </c>
      <c r="F7" s="169" t="s">
        <v>129</v>
      </c>
      <c r="G7" s="170" t="s">
        <v>6</v>
      </c>
      <c r="H7" s="191">
        <v>6533.52</v>
      </c>
      <c r="I7" s="191">
        <v>6705.73</v>
      </c>
      <c r="J7" s="201">
        <v>1537.07</v>
      </c>
      <c r="K7" s="201">
        <f t="shared" si="0"/>
        <v>5168.66</v>
      </c>
      <c r="L7" s="174" t="s">
        <v>192</v>
      </c>
    </row>
    <row r="8" spans="1:12" s="175" customFormat="1" ht="15">
      <c r="A8" s="169" t="s">
        <v>168</v>
      </c>
      <c r="B8" s="168" t="s">
        <v>167</v>
      </c>
      <c r="C8" s="170" t="s">
        <v>199</v>
      </c>
      <c r="D8" s="170" t="s">
        <v>4</v>
      </c>
      <c r="E8" s="170" t="s">
        <v>145</v>
      </c>
      <c r="F8" s="169" t="s">
        <v>129</v>
      </c>
      <c r="G8" s="170" t="s">
        <v>6</v>
      </c>
      <c r="H8" s="201">
        <v>6533.52</v>
      </c>
      <c r="I8" s="201">
        <v>6533.52</v>
      </c>
      <c r="J8" s="201">
        <v>1546.22</v>
      </c>
      <c r="K8" s="201">
        <f t="shared" si="0"/>
        <v>4987.3</v>
      </c>
      <c r="L8" s="174" t="s">
        <v>192</v>
      </c>
    </row>
    <row r="9" spans="1:12" s="175" customFormat="1" ht="15">
      <c r="A9" s="169" t="s">
        <v>62</v>
      </c>
      <c r="B9" s="168" t="s">
        <v>61</v>
      </c>
      <c r="C9" s="170" t="s">
        <v>141</v>
      </c>
      <c r="D9" s="170" t="s">
        <v>4</v>
      </c>
      <c r="E9" s="170" t="s">
        <v>144</v>
      </c>
      <c r="F9" s="169" t="s">
        <v>129</v>
      </c>
      <c r="G9" s="170" t="s">
        <v>6</v>
      </c>
      <c r="H9" s="201">
        <v>8125.31</v>
      </c>
      <c r="I9" s="203">
        <v>8976.35</v>
      </c>
      <c r="J9" s="204">
        <v>4639.57</v>
      </c>
      <c r="K9" s="201">
        <f t="shared" si="0"/>
        <v>4336.780000000001</v>
      </c>
      <c r="L9" s="174" t="s">
        <v>225</v>
      </c>
    </row>
    <row r="10" spans="1:12" s="175" customFormat="1" ht="15">
      <c r="A10" s="169" t="s">
        <v>44</v>
      </c>
      <c r="B10" s="168" t="s">
        <v>45</v>
      </c>
      <c r="C10" s="170" t="s">
        <v>197</v>
      </c>
      <c r="D10" s="170" t="s">
        <v>12</v>
      </c>
      <c r="E10" s="170" t="s">
        <v>8</v>
      </c>
      <c r="F10" s="169" t="s">
        <v>130</v>
      </c>
      <c r="G10" s="170" t="s">
        <v>6</v>
      </c>
      <c r="H10" s="201">
        <v>5441.7</v>
      </c>
      <c r="I10" s="201">
        <v>6203.53</v>
      </c>
      <c r="J10" s="204">
        <v>2242.33</v>
      </c>
      <c r="K10" s="201">
        <f t="shared" si="0"/>
        <v>3961.2</v>
      </c>
      <c r="L10" s="174" t="s">
        <v>192</v>
      </c>
    </row>
    <row r="11" spans="1:12" s="175" customFormat="1" ht="15">
      <c r="A11" s="169" t="s">
        <v>24</v>
      </c>
      <c r="B11" s="168" t="s">
        <v>25</v>
      </c>
      <c r="C11" s="170" t="s">
        <v>7</v>
      </c>
      <c r="D11" s="170" t="s">
        <v>4</v>
      </c>
      <c r="E11" s="170" t="s">
        <v>144</v>
      </c>
      <c r="F11" s="169" t="s">
        <v>129</v>
      </c>
      <c r="G11" s="170" t="s">
        <v>6</v>
      </c>
      <c r="H11" s="201">
        <v>11896.36</v>
      </c>
      <c r="I11" s="201">
        <v>12848.06</v>
      </c>
      <c r="J11" s="204">
        <v>4358.9</v>
      </c>
      <c r="K11" s="201">
        <f t="shared" si="0"/>
        <v>8489.16</v>
      </c>
      <c r="L11" s="174" t="s">
        <v>192</v>
      </c>
    </row>
    <row r="12" spans="1:12" s="175" customFormat="1" ht="15">
      <c r="A12" s="169" t="s">
        <v>171</v>
      </c>
      <c r="B12" s="168" t="s">
        <v>170</v>
      </c>
      <c r="C12" s="170" t="s">
        <v>199</v>
      </c>
      <c r="D12" s="170" t="s">
        <v>4</v>
      </c>
      <c r="E12" s="170" t="s">
        <v>145</v>
      </c>
      <c r="F12" s="169" t="s">
        <v>129</v>
      </c>
      <c r="G12" s="170" t="s">
        <v>6</v>
      </c>
      <c r="H12" s="201">
        <v>6533.52</v>
      </c>
      <c r="I12" s="201">
        <v>6533.52</v>
      </c>
      <c r="J12" s="204">
        <v>1537.92</v>
      </c>
      <c r="K12" s="201">
        <f t="shared" si="0"/>
        <v>4995.6</v>
      </c>
      <c r="L12" s="174" t="s">
        <v>192</v>
      </c>
    </row>
    <row r="13" spans="1:12" s="175" customFormat="1" ht="15">
      <c r="A13" s="169" t="s">
        <v>64</v>
      </c>
      <c r="B13" s="168" t="s">
        <v>58</v>
      </c>
      <c r="C13" s="170" t="s">
        <v>194</v>
      </c>
      <c r="D13" s="170" t="s">
        <v>12</v>
      </c>
      <c r="E13" s="170" t="s">
        <v>145</v>
      </c>
      <c r="F13" s="169" t="s">
        <v>130</v>
      </c>
      <c r="G13" s="170" t="s">
        <v>6</v>
      </c>
      <c r="H13" s="201">
        <v>4003.45</v>
      </c>
      <c r="I13" s="201">
        <v>4796.3</v>
      </c>
      <c r="J13" s="201">
        <v>797.74</v>
      </c>
      <c r="K13" s="201">
        <f t="shared" si="0"/>
        <v>3998.5600000000004</v>
      </c>
      <c r="L13" s="174" t="s">
        <v>192</v>
      </c>
    </row>
    <row r="14" spans="1:12" s="175" customFormat="1" ht="15">
      <c r="A14" s="169" t="s">
        <v>48</v>
      </c>
      <c r="B14" s="168" t="s">
        <v>49</v>
      </c>
      <c r="C14" s="170" t="s">
        <v>212</v>
      </c>
      <c r="D14" s="170" t="s">
        <v>4</v>
      </c>
      <c r="E14" s="170" t="s">
        <v>83</v>
      </c>
      <c r="F14" s="169" t="s">
        <v>129</v>
      </c>
      <c r="G14" s="170" t="s">
        <v>6</v>
      </c>
      <c r="H14" s="201">
        <v>8581.21</v>
      </c>
      <c r="I14" s="201">
        <v>10397.38</v>
      </c>
      <c r="J14" s="201">
        <v>2385.58</v>
      </c>
      <c r="K14" s="201">
        <f t="shared" si="0"/>
        <v>8011.799999999999</v>
      </c>
      <c r="L14" s="174" t="s">
        <v>192</v>
      </c>
    </row>
    <row r="15" spans="1:12" s="175" customFormat="1" ht="15">
      <c r="A15" s="169" t="s">
        <v>50</v>
      </c>
      <c r="B15" s="168" t="s">
        <v>51</v>
      </c>
      <c r="C15" s="170" t="s">
        <v>194</v>
      </c>
      <c r="D15" s="170" t="s">
        <v>12</v>
      </c>
      <c r="E15" s="170" t="s">
        <v>83</v>
      </c>
      <c r="F15" s="169" t="s">
        <v>130</v>
      </c>
      <c r="G15" s="170" t="s">
        <v>6</v>
      </c>
      <c r="H15" s="201">
        <v>4003.45</v>
      </c>
      <c r="I15" s="201">
        <v>4724.46</v>
      </c>
      <c r="J15" s="201">
        <v>692.43</v>
      </c>
      <c r="K15" s="201">
        <f t="shared" si="0"/>
        <v>4032.03</v>
      </c>
      <c r="L15" s="174" t="s">
        <v>192</v>
      </c>
    </row>
    <row r="16" spans="1:12" s="175" customFormat="1" ht="15">
      <c r="A16" s="169" t="s">
        <v>30</v>
      </c>
      <c r="B16" s="168" t="s">
        <v>31</v>
      </c>
      <c r="C16" s="170" t="s">
        <v>195</v>
      </c>
      <c r="D16" s="170" t="s">
        <v>4</v>
      </c>
      <c r="E16" s="170" t="s">
        <v>10</v>
      </c>
      <c r="F16" s="169" t="s">
        <v>129</v>
      </c>
      <c r="G16" s="170" t="s">
        <v>6</v>
      </c>
      <c r="H16" s="201">
        <v>9567.98</v>
      </c>
      <c r="I16" s="201">
        <v>11098.85</v>
      </c>
      <c r="J16" s="204">
        <v>3520.42</v>
      </c>
      <c r="K16" s="201">
        <f t="shared" si="0"/>
        <v>7578.43</v>
      </c>
      <c r="L16" s="174" t="s">
        <v>192</v>
      </c>
    </row>
    <row r="17" spans="1:12" s="175" customFormat="1" ht="15">
      <c r="A17" s="169" t="s">
        <v>39</v>
      </c>
      <c r="B17" s="168" t="s">
        <v>36</v>
      </c>
      <c r="C17" s="170" t="s">
        <v>141</v>
      </c>
      <c r="D17" s="170" t="s">
        <v>4</v>
      </c>
      <c r="E17" s="170" t="s">
        <v>5</v>
      </c>
      <c r="F17" s="169" t="s">
        <v>129</v>
      </c>
      <c r="G17" s="170" t="s">
        <v>6</v>
      </c>
      <c r="H17" s="201">
        <v>8125.31</v>
      </c>
      <c r="I17" s="201">
        <v>8450.32</v>
      </c>
      <c r="J17" s="201">
        <v>2697.35</v>
      </c>
      <c r="K17" s="201">
        <f t="shared" si="0"/>
        <v>5752.969999999999</v>
      </c>
      <c r="L17" s="174" t="s">
        <v>192</v>
      </c>
    </row>
    <row r="18" spans="1:12" s="175" customFormat="1" ht="15">
      <c r="A18" s="169" t="s">
        <v>69</v>
      </c>
      <c r="B18" s="168" t="s">
        <v>53</v>
      </c>
      <c r="C18" s="170" t="s">
        <v>141</v>
      </c>
      <c r="D18" s="170" t="s">
        <v>4</v>
      </c>
      <c r="E18" s="170" t="s">
        <v>145</v>
      </c>
      <c r="F18" s="169" t="s">
        <v>129</v>
      </c>
      <c r="G18" s="170" t="s">
        <v>6</v>
      </c>
      <c r="H18" s="203">
        <v>8125.31</v>
      </c>
      <c r="I18" s="201">
        <v>8287.81</v>
      </c>
      <c r="J18" s="201">
        <v>2310.28</v>
      </c>
      <c r="K18" s="201">
        <f t="shared" si="0"/>
        <v>5977.529999999999</v>
      </c>
      <c r="L18" s="174" t="s">
        <v>192</v>
      </c>
    </row>
    <row r="19" spans="1:12" s="175" customFormat="1" ht="15">
      <c r="A19" s="169" t="s">
        <v>28</v>
      </c>
      <c r="B19" s="168" t="s">
        <v>29</v>
      </c>
      <c r="C19" s="170" t="s">
        <v>195</v>
      </c>
      <c r="D19" s="170" t="s">
        <v>4</v>
      </c>
      <c r="E19" s="170" t="s">
        <v>9</v>
      </c>
      <c r="F19" s="169" t="s">
        <v>129</v>
      </c>
      <c r="G19" s="170" t="s">
        <v>6</v>
      </c>
      <c r="H19" s="201">
        <v>9567.98</v>
      </c>
      <c r="I19" s="201">
        <v>11098.85</v>
      </c>
      <c r="J19" s="201">
        <v>2809.05</v>
      </c>
      <c r="K19" s="201">
        <f t="shared" si="0"/>
        <v>8289.8</v>
      </c>
      <c r="L19" s="174" t="s">
        <v>192</v>
      </c>
    </row>
    <row r="20" spans="1:12" s="175" customFormat="1" ht="15">
      <c r="A20" s="169" t="s">
        <v>65</v>
      </c>
      <c r="B20" s="168" t="s">
        <v>57</v>
      </c>
      <c r="C20" s="170" t="s">
        <v>141</v>
      </c>
      <c r="D20" s="170" t="s">
        <v>4</v>
      </c>
      <c r="E20" s="170" t="s">
        <v>5</v>
      </c>
      <c r="F20" s="169" t="s">
        <v>207</v>
      </c>
      <c r="G20" s="170" t="s">
        <v>6</v>
      </c>
      <c r="H20" s="201">
        <v>8125.31</v>
      </c>
      <c r="I20" s="201">
        <v>9677.67</v>
      </c>
      <c r="J20" s="201">
        <v>2259.97</v>
      </c>
      <c r="K20" s="201">
        <f>I20-J20</f>
        <v>7417.700000000001</v>
      </c>
      <c r="L20" s="174" t="s">
        <v>192</v>
      </c>
    </row>
    <row r="21" spans="1:12" s="175" customFormat="1" ht="15">
      <c r="A21" s="169" t="s">
        <v>179</v>
      </c>
      <c r="B21" s="168" t="s">
        <v>178</v>
      </c>
      <c r="C21" s="170" t="s">
        <v>199</v>
      </c>
      <c r="D21" s="170" t="s">
        <v>4</v>
      </c>
      <c r="E21" s="170" t="s">
        <v>9</v>
      </c>
      <c r="F21" s="169" t="s">
        <v>129</v>
      </c>
      <c r="G21" s="170" t="s">
        <v>6</v>
      </c>
      <c r="H21" s="201">
        <v>6533.52</v>
      </c>
      <c r="I21" s="201">
        <v>6533.52</v>
      </c>
      <c r="J21" s="201">
        <v>1546.22</v>
      </c>
      <c r="K21" s="201">
        <f t="shared" si="0"/>
        <v>4987.3</v>
      </c>
      <c r="L21" s="174" t="s">
        <v>192</v>
      </c>
    </row>
    <row r="22" spans="1:12" s="175" customFormat="1" ht="15">
      <c r="A22" s="169" t="s">
        <v>140</v>
      </c>
      <c r="B22" s="168" t="s">
        <v>52</v>
      </c>
      <c r="C22" s="170" t="s">
        <v>217</v>
      </c>
      <c r="D22" s="170" t="s">
        <v>15</v>
      </c>
      <c r="E22" s="170" t="s">
        <v>16</v>
      </c>
      <c r="F22" s="169" t="s">
        <v>82</v>
      </c>
      <c r="G22" s="170" t="s">
        <v>17</v>
      </c>
      <c r="H22" s="201">
        <v>12014.77</v>
      </c>
      <c r="I22" s="201">
        <v>14237.13</v>
      </c>
      <c r="J22" s="201">
        <v>3485.74</v>
      </c>
      <c r="K22" s="201">
        <f t="shared" si="0"/>
        <v>10751.39</v>
      </c>
      <c r="L22" s="174" t="s">
        <v>192</v>
      </c>
    </row>
    <row r="23" spans="1:12" s="175" customFormat="1" ht="15">
      <c r="A23" s="169" t="s">
        <v>121</v>
      </c>
      <c r="B23" s="168" t="s">
        <v>120</v>
      </c>
      <c r="C23" s="170" t="s">
        <v>196</v>
      </c>
      <c r="D23" s="170" t="s">
        <v>15</v>
      </c>
      <c r="E23" s="170" t="s">
        <v>16</v>
      </c>
      <c r="F23" s="169" t="s">
        <v>82</v>
      </c>
      <c r="G23" s="170" t="s">
        <v>17</v>
      </c>
      <c r="H23" s="201">
        <v>9664.46</v>
      </c>
      <c r="I23" s="201">
        <v>10630.91</v>
      </c>
      <c r="J23" s="204">
        <v>2861.29</v>
      </c>
      <c r="K23" s="201">
        <f t="shared" si="0"/>
        <v>7769.62</v>
      </c>
      <c r="L23" s="174" t="s">
        <v>192</v>
      </c>
    </row>
    <row r="24" spans="1:12" s="175" customFormat="1" ht="15">
      <c r="A24" s="169" t="s">
        <v>63</v>
      </c>
      <c r="B24" s="168" t="s">
        <v>59</v>
      </c>
      <c r="C24" s="170" t="s">
        <v>13</v>
      </c>
      <c r="D24" s="170" t="s">
        <v>12</v>
      </c>
      <c r="E24" s="170" t="s">
        <v>275</v>
      </c>
      <c r="F24" s="169" t="s">
        <v>130</v>
      </c>
      <c r="G24" s="170" t="s">
        <v>6</v>
      </c>
      <c r="H24" s="201">
        <v>3766.67</v>
      </c>
      <c r="I24" s="201">
        <v>4218.67</v>
      </c>
      <c r="J24" s="204">
        <v>863.5</v>
      </c>
      <c r="K24" s="201">
        <f t="shared" si="0"/>
        <v>3355.17</v>
      </c>
      <c r="L24" s="174" t="s">
        <v>192</v>
      </c>
    </row>
    <row r="25" spans="1:12" s="175" customFormat="1" ht="15">
      <c r="A25" s="169" t="s">
        <v>26</v>
      </c>
      <c r="B25" s="168" t="s">
        <v>27</v>
      </c>
      <c r="C25" s="170" t="s">
        <v>195</v>
      </c>
      <c r="D25" s="170" t="s">
        <v>4</v>
      </c>
      <c r="E25" s="170" t="s">
        <v>146</v>
      </c>
      <c r="F25" s="169" t="s">
        <v>129</v>
      </c>
      <c r="G25" s="170" t="s">
        <v>6</v>
      </c>
      <c r="H25" s="201">
        <v>9567.98</v>
      </c>
      <c r="I25" s="201">
        <v>10333.41</v>
      </c>
      <c r="J25" s="204">
        <v>3350.54</v>
      </c>
      <c r="K25" s="201">
        <f t="shared" si="0"/>
        <v>6982.87</v>
      </c>
      <c r="L25" s="174" t="s">
        <v>192</v>
      </c>
    </row>
    <row r="26" spans="1:12" s="175" customFormat="1" ht="15">
      <c r="A26" s="169" t="s">
        <v>169</v>
      </c>
      <c r="B26" s="168" t="s">
        <v>60</v>
      </c>
      <c r="C26" s="170" t="s">
        <v>13</v>
      </c>
      <c r="D26" s="170" t="s">
        <v>12</v>
      </c>
      <c r="E26" s="170" t="s">
        <v>9</v>
      </c>
      <c r="F26" s="169" t="s">
        <v>130</v>
      </c>
      <c r="G26" s="170" t="s">
        <v>6</v>
      </c>
      <c r="H26" s="201">
        <v>3766.67</v>
      </c>
      <c r="I26" s="204">
        <v>3842</v>
      </c>
      <c r="J26" s="204">
        <v>600.29</v>
      </c>
      <c r="K26" s="201">
        <f t="shared" si="0"/>
        <v>3241.71</v>
      </c>
      <c r="L26" s="174" t="s">
        <v>192</v>
      </c>
    </row>
    <row r="27" spans="1:12" s="175" customFormat="1" ht="15">
      <c r="A27" s="169" t="s">
        <v>40</v>
      </c>
      <c r="B27" s="168" t="s">
        <v>41</v>
      </c>
      <c r="C27" s="170" t="s">
        <v>194</v>
      </c>
      <c r="D27" s="170" t="s">
        <v>12</v>
      </c>
      <c r="E27" s="170" t="s">
        <v>5</v>
      </c>
      <c r="F27" s="169" t="s">
        <v>130</v>
      </c>
      <c r="G27" s="170" t="s">
        <v>6</v>
      </c>
      <c r="H27" s="201">
        <v>4003.45</v>
      </c>
      <c r="I27" s="201">
        <v>4163.58</v>
      </c>
      <c r="J27" s="204">
        <v>1193.39</v>
      </c>
      <c r="K27" s="201">
        <f t="shared" si="0"/>
        <v>2970.1899999999996</v>
      </c>
      <c r="L27" s="174" t="s">
        <v>192</v>
      </c>
    </row>
    <row r="28" spans="1:12" s="175" customFormat="1" ht="15">
      <c r="A28" s="169" t="s">
        <v>177</v>
      </c>
      <c r="B28" s="168" t="s">
        <v>172</v>
      </c>
      <c r="C28" s="170" t="s">
        <v>199</v>
      </c>
      <c r="D28" s="170" t="s">
        <v>4</v>
      </c>
      <c r="E28" s="170" t="s">
        <v>10</v>
      </c>
      <c r="F28" s="169" t="s">
        <v>129</v>
      </c>
      <c r="G28" s="170" t="s">
        <v>6</v>
      </c>
      <c r="H28" s="201">
        <v>6533.52</v>
      </c>
      <c r="I28" s="203">
        <v>6533.52</v>
      </c>
      <c r="J28" s="206">
        <v>1867.92</v>
      </c>
      <c r="K28" s="201">
        <f t="shared" si="0"/>
        <v>4665.6</v>
      </c>
      <c r="L28" s="174" t="s">
        <v>192</v>
      </c>
    </row>
    <row r="29" spans="1:12" s="175" customFormat="1" ht="15">
      <c r="A29" s="169" t="s">
        <v>68</v>
      </c>
      <c r="B29" s="168" t="s">
        <v>54</v>
      </c>
      <c r="C29" s="170" t="s">
        <v>141</v>
      </c>
      <c r="D29" s="170" t="s">
        <v>4</v>
      </c>
      <c r="E29" s="170" t="s">
        <v>9</v>
      </c>
      <c r="F29" s="169" t="s">
        <v>129</v>
      </c>
      <c r="G29" s="170" t="s">
        <v>6</v>
      </c>
      <c r="H29" s="201">
        <v>8125.31</v>
      </c>
      <c r="I29" s="204">
        <v>9100.34</v>
      </c>
      <c r="J29" s="204">
        <v>2350.39</v>
      </c>
      <c r="K29" s="201">
        <f t="shared" si="0"/>
        <v>6749.950000000001</v>
      </c>
      <c r="L29" s="174" t="s">
        <v>192</v>
      </c>
    </row>
    <row r="30" spans="1:12" s="175" customFormat="1" ht="15">
      <c r="A30" s="169" t="s">
        <v>37</v>
      </c>
      <c r="B30" s="168" t="s">
        <v>38</v>
      </c>
      <c r="C30" s="170" t="s">
        <v>194</v>
      </c>
      <c r="D30" s="170" t="s">
        <v>12</v>
      </c>
      <c r="E30" s="170" t="s">
        <v>145</v>
      </c>
      <c r="F30" s="169" t="s">
        <v>130</v>
      </c>
      <c r="G30" s="170" t="s">
        <v>6</v>
      </c>
      <c r="H30" s="201">
        <v>4003.45</v>
      </c>
      <c r="I30" s="201">
        <v>4563.93</v>
      </c>
      <c r="J30" s="204">
        <v>1177.08</v>
      </c>
      <c r="K30" s="201">
        <f t="shared" si="0"/>
        <v>3386.8500000000004</v>
      </c>
      <c r="L30" s="174" t="s">
        <v>192</v>
      </c>
    </row>
    <row r="31" spans="1:12" s="175" customFormat="1" ht="15">
      <c r="A31" s="169" t="s">
        <v>46</v>
      </c>
      <c r="B31" s="168" t="s">
        <v>47</v>
      </c>
      <c r="C31" s="170" t="s">
        <v>212</v>
      </c>
      <c r="D31" s="170" t="s">
        <v>4</v>
      </c>
      <c r="E31" s="170" t="s">
        <v>5</v>
      </c>
      <c r="F31" s="169" t="s">
        <v>208</v>
      </c>
      <c r="G31" s="170" t="s">
        <v>6</v>
      </c>
      <c r="H31" s="201">
        <v>8581.21</v>
      </c>
      <c r="I31" s="201">
        <v>10484.39</v>
      </c>
      <c r="J31" s="201">
        <v>2531.85</v>
      </c>
      <c r="K31" s="201">
        <f t="shared" si="0"/>
        <v>7952.539999999999</v>
      </c>
      <c r="L31" s="174" t="s">
        <v>192</v>
      </c>
    </row>
    <row r="32" spans="1:12" s="175" customFormat="1" ht="15">
      <c r="A32" s="169" t="s">
        <v>34</v>
      </c>
      <c r="B32" s="168" t="s">
        <v>35</v>
      </c>
      <c r="C32" s="170" t="s">
        <v>198</v>
      </c>
      <c r="D32" s="170" t="s">
        <v>12</v>
      </c>
      <c r="E32" s="170" t="s">
        <v>145</v>
      </c>
      <c r="F32" s="169" t="s">
        <v>130</v>
      </c>
      <c r="G32" s="170" t="s">
        <v>6</v>
      </c>
      <c r="H32" s="201">
        <v>4257.81</v>
      </c>
      <c r="I32" s="201">
        <v>4853.9</v>
      </c>
      <c r="J32" s="201">
        <v>924.7</v>
      </c>
      <c r="K32" s="201">
        <f t="shared" si="0"/>
        <v>3929.2</v>
      </c>
      <c r="L32" s="174" t="s">
        <v>192</v>
      </c>
    </row>
    <row r="33" spans="1:12" s="175" customFormat="1" ht="15">
      <c r="A33" s="169" t="s">
        <v>67</v>
      </c>
      <c r="B33" s="168" t="s">
        <v>55</v>
      </c>
      <c r="C33" s="170" t="s">
        <v>141</v>
      </c>
      <c r="D33" s="170" t="s">
        <v>4</v>
      </c>
      <c r="E33" s="170" t="s">
        <v>147</v>
      </c>
      <c r="F33" s="169" t="s">
        <v>81</v>
      </c>
      <c r="G33" s="170" t="s">
        <v>18</v>
      </c>
      <c r="H33" s="201">
        <v>8125.31</v>
      </c>
      <c r="I33" s="204">
        <v>9240.97</v>
      </c>
      <c r="J33" s="204">
        <v>2031.82</v>
      </c>
      <c r="K33" s="201">
        <f t="shared" si="0"/>
        <v>7209.15</v>
      </c>
      <c r="L33" s="174" t="s">
        <v>192</v>
      </c>
    </row>
    <row r="34" spans="1:12" s="175" customFormat="1" ht="15">
      <c r="A34" s="169" t="s">
        <v>42</v>
      </c>
      <c r="B34" s="168" t="s">
        <v>43</v>
      </c>
      <c r="C34" s="170" t="s">
        <v>194</v>
      </c>
      <c r="D34" s="170" t="s">
        <v>12</v>
      </c>
      <c r="E34" s="170" t="s">
        <v>146</v>
      </c>
      <c r="F34" s="169" t="s">
        <v>130</v>
      </c>
      <c r="G34" s="170" t="s">
        <v>6</v>
      </c>
      <c r="H34" s="201">
        <v>4003.45</v>
      </c>
      <c r="I34" s="203">
        <v>4163.58</v>
      </c>
      <c r="J34" s="204">
        <v>900.36</v>
      </c>
      <c r="K34" s="201">
        <f t="shared" si="0"/>
        <v>3263.22</v>
      </c>
      <c r="L34" s="174" t="s">
        <v>192</v>
      </c>
    </row>
    <row r="35" spans="1:12" s="175" customFormat="1" ht="15">
      <c r="A35" s="169" t="s">
        <v>66</v>
      </c>
      <c r="B35" s="168" t="s">
        <v>56</v>
      </c>
      <c r="C35" s="170" t="s">
        <v>141</v>
      </c>
      <c r="D35" s="170" t="s">
        <v>4</v>
      </c>
      <c r="E35" s="170" t="s">
        <v>147</v>
      </c>
      <c r="F35" s="169" t="s">
        <v>81</v>
      </c>
      <c r="G35" s="170" t="s">
        <v>18</v>
      </c>
      <c r="H35" s="201">
        <v>8125.31</v>
      </c>
      <c r="I35" s="201">
        <v>8287.81</v>
      </c>
      <c r="J35" s="204">
        <v>2303.37</v>
      </c>
      <c r="K35" s="201">
        <f t="shared" si="0"/>
        <v>5984.44</v>
      </c>
      <c r="L35" s="174" t="s">
        <v>192</v>
      </c>
    </row>
    <row r="36" spans="1:12" ht="15">
      <c r="A36" s="68" t="s">
        <v>123</v>
      </c>
      <c r="B36" s="67" t="s">
        <v>122</v>
      </c>
      <c r="C36" s="69"/>
      <c r="D36" s="69" t="s">
        <v>77</v>
      </c>
      <c r="E36" s="69" t="s">
        <v>275</v>
      </c>
      <c r="F36" s="68" t="s">
        <v>124</v>
      </c>
      <c r="G36" s="69" t="s">
        <v>6</v>
      </c>
      <c r="H36" s="76">
        <v>3750</v>
      </c>
      <c r="I36" s="76">
        <v>3750</v>
      </c>
      <c r="J36" s="76">
        <v>0</v>
      </c>
      <c r="K36" s="76">
        <f t="shared" si="0"/>
        <v>3750</v>
      </c>
      <c r="L36" s="88" t="s">
        <v>80</v>
      </c>
    </row>
    <row r="37" spans="1:12" ht="15">
      <c r="A37" s="68" t="s">
        <v>74</v>
      </c>
      <c r="B37" s="67" t="s">
        <v>71</v>
      </c>
      <c r="C37" s="69"/>
      <c r="D37" s="69" t="s">
        <v>77</v>
      </c>
      <c r="E37" s="69" t="s">
        <v>146</v>
      </c>
      <c r="F37" s="68" t="s">
        <v>124</v>
      </c>
      <c r="G37" s="69" t="s">
        <v>6</v>
      </c>
      <c r="H37" s="76">
        <v>3750</v>
      </c>
      <c r="I37" s="76">
        <v>3750</v>
      </c>
      <c r="J37" s="76">
        <v>0</v>
      </c>
      <c r="K37" s="76">
        <f t="shared" si="0"/>
        <v>3750</v>
      </c>
      <c r="L37" s="88" t="s">
        <v>78</v>
      </c>
    </row>
    <row r="38" spans="1:12" ht="15">
      <c r="A38" s="68" t="s">
        <v>75</v>
      </c>
      <c r="B38" s="67" t="s">
        <v>72</v>
      </c>
      <c r="C38" s="69"/>
      <c r="D38" s="69" t="s">
        <v>77</v>
      </c>
      <c r="E38" s="69" t="s">
        <v>275</v>
      </c>
      <c r="F38" s="68" t="s">
        <v>124</v>
      </c>
      <c r="G38" s="69" t="s">
        <v>6</v>
      </c>
      <c r="H38" s="76">
        <v>3750</v>
      </c>
      <c r="I38" s="76">
        <v>3750</v>
      </c>
      <c r="J38" s="76">
        <v>0</v>
      </c>
      <c r="K38" s="76">
        <f t="shared" si="0"/>
        <v>3750</v>
      </c>
      <c r="L38" s="88" t="s">
        <v>78</v>
      </c>
    </row>
    <row r="39" spans="1:12" ht="15">
      <c r="A39" s="68" t="s">
        <v>76</v>
      </c>
      <c r="B39" s="67" t="s">
        <v>73</v>
      </c>
      <c r="C39" s="69"/>
      <c r="D39" s="69" t="s">
        <v>77</v>
      </c>
      <c r="E39" s="69" t="s">
        <v>275</v>
      </c>
      <c r="F39" s="68" t="s">
        <v>70</v>
      </c>
      <c r="G39" s="69" t="s">
        <v>6</v>
      </c>
      <c r="H39" s="76">
        <v>3750</v>
      </c>
      <c r="I39" s="76">
        <v>3750</v>
      </c>
      <c r="J39" s="76">
        <v>0</v>
      </c>
      <c r="K39" s="76">
        <f t="shared" si="0"/>
        <v>3750</v>
      </c>
      <c r="L39" s="88" t="s">
        <v>80</v>
      </c>
    </row>
    <row r="40" spans="1:12" ht="15">
      <c r="A40" s="68" t="s">
        <v>183</v>
      </c>
      <c r="B40" s="67" t="s">
        <v>180</v>
      </c>
      <c r="C40" s="69"/>
      <c r="D40" s="69" t="s">
        <v>77</v>
      </c>
      <c r="E40" s="69" t="s">
        <v>186</v>
      </c>
      <c r="F40" s="68" t="s">
        <v>124</v>
      </c>
      <c r="G40" s="69" t="s">
        <v>17</v>
      </c>
      <c r="H40" s="76">
        <v>2500</v>
      </c>
      <c r="I40" s="76">
        <v>2500</v>
      </c>
      <c r="J40" s="76">
        <v>0</v>
      </c>
      <c r="K40" s="76">
        <f t="shared" si="0"/>
        <v>2500</v>
      </c>
      <c r="L40" s="88" t="s">
        <v>189</v>
      </c>
    </row>
    <row r="41" spans="1:12" ht="15">
      <c r="A41" s="68" t="s">
        <v>184</v>
      </c>
      <c r="B41" s="67" t="s">
        <v>181</v>
      </c>
      <c r="C41" s="69"/>
      <c r="D41" s="69" t="s">
        <v>77</v>
      </c>
      <c r="E41" s="69" t="s">
        <v>186</v>
      </c>
      <c r="F41" s="68" t="s">
        <v>124</v>
      </c>
      <c r="G41" s="69" t="s">
        <v>17</v>
      </c>
      <c r="H41" s="76">
        <v>2500</v>
      </c>
      <c r="I41" s="76">
        <v>2500</v>
      </c>
      <c r="J41" s="76">
        <v>0</v>
      </c>
      <c r="K41" s="76">
        <f t="shared" si="0"/>
        <v>2500</v>
      </c>
      <c r="L41" s="88" t="s">
        <v>189</v>
      </c>
    </row>
    <row r="42" spans="1:12" ht="15">
      <c r="A42" s="68" t="s">
        <v>185</v>
      </c>
      <c r="B42" s="67" t="s">
        <v>182</v>
      </c>
      <c r="C42" s="69"/>
      <c r="D42" s="69" t="s">
        <v>77</v>
      </c>
      <c r="E42" s="69" t="s">
        <v>186</v>
      </c>
      <c r="F42" s="68" t="s">
        <v>124</v>
      </c>
      <c r="G42" s="69" t="s">
        <v>17</v>
      </c>
      <c r="H42" s="77">
        <v>2500</v>
      </c>
      <c r="I42" s="77">
        <v>2500</v>
      </c>
      <c r="J42" s="76">
        <v>0</v>
      </c>
      <c r="K42" s="76">
        <f t="shared" si="0"/>
        <v>2500</v>
      </c>
      <c r="L42" s="88" t="s">
        <v>189</v>
      </c>
    </row>
    <row r="43" spans="1:12" ht="15">
      <c r="A43" s="68" t="s">
        <v>188</v>
      </c>
      <c r="B43" s="67" t="s">
        <v>187</v>
      </c>
      <c r="C43" s="69"/>
      <c r="D43" s="69" t="s">
        <v>77</v>
      </c>
      <c r="E43" s="69" t="s">
        <v>186</v>
      </c>
      <c r="F43" s="68" t="s">
        <v>124</v>
      </c>
      <c r="G43" s="69" t="s">
        <v>17</v>
      </c>
      <c r="H43" s="77">
        <v>2500</v>
      </c>
      <c r="I43" s="77">
        <v>2500</v>
      </c>
      <c r="J43" s="76">
        <v>0</v>
      </c>
      <c r="K43" s="76">
        <f t="shared" si="0"/>
        <v>2500</v>
      </c>
      <c r="L43" s="88" t="s">
        <v>189</v>
      </c>
    </row>
    <row r="44" spans="1:12" ht="15">
      <c r="A44" s="72" t="s">
        <v>220</v>
      </c>
      <c r="B44" s="29" t="s">
        <v>219</v>
      </c>
      <c r="C44" s="73"/>
      <c r="D44" s="69" t="s">
        <v>77</v>
      </c>
      <c r="E44" s="69" t="s">
        <v>186</v>
      </c>
      <c r="F44" s="68" t="s">
        <v>124</v>
      </c>
      <c r="G44" s="69" t="s">
        <v>17</v>
      </c>
      <c r="H44" s="77">
        <v>2500</v>
      </c>
      <c r="I44" s="77">
        <v>2500</v>
      </c>
      <c r="J44" s="76">
        <v>0</v>
      </c>
      <c r="K44" s="76">
        <f t="shared" si="0"/>
        <v>2500</v>
      </c>
      <c r="L44" s="88" t="s">
        <v>189</v>
      </c>
    </row>
    <row r="45" spans="1:12" s="116" customFormat="1" ht="15">
      <c r="A45" s="110"/>
      <c r="B45" s="196"/>
      <c r="C45" s="111"/>
      <c r="D45" s="111"/>
      <c r="E45" s="111"/>
      <c r="F45" s="110"/>
      <c r="G45" s="111" t="s">
        <v>165</v>
      </c>
      <c r="H45" s="208">
        <f>SUM(H2:H44)</f>
        <v>331110.3300000001</v>
      </c>
      <c r="I45" s="208">
        <f>SUM(I2:I44)</f>
        <v>359091.3900000001</v>
      </c>
      <c r="J45" s="208">
        <f>SUM(J2:J44)</f>
        <v>86864.42</v>
      </c>
      <c r="K45" s="208">
        <f>SUM(K2:K44)</f>
        <v>272226.9700000001</v>
      </c>
      <c r="L45" s="197"/>
    </row>
    <row r="46" spans="1:12" ht="15">
      <c r="A46" s="79"/>
      <c r="B46" s="78"/>
      <c r="C46" s="80"/>
      <c r="D46" s="80"/>
      <c r="E46" s="80"/>
      <c r="F46" s="79"/>
      <c r="G46" s="80"/>
      <c r="H46" s="81"/>
      <c r="I46" s="82"/>
      <c r="J46" s="82"/>
      <c r="K46" s="83"/>
      <c r="L46" s="89"/>
    </row>
    <row r="47" spans="1:12" ht="15">
      <c r="A47" s="79"/>
      <c r="B47" s="78"/>
      <c r="C47" s="80"/>
      <c r="D47" s="80"/>
      <c r="E47" s="80"/>
      <c r="F47" s="79"/>
      <c r="G47" s="80"/>
      <c r="H47" s="81"/>
      <c r="I47" s="82"/>
      <c r="J47" s="82"/>
      <c r="K47" s="83"/>
      <c r="L47" s="89"/>
    </row>
    <row r="48" spans="1:12" ht="15">
      <c r="A48" s="79"/>
      <c r="B48" s="78"/>
      <c r="C48" s="80"/>
      <c r="D48" s="80"/>
      <c r="E48" s="80"/>
      <c r="F48" s="79"/>
      <c r="G48" s="80"/>
      <c r="H48" s="81"/>
      <c r="I48" s="81"/>
      <c r="J48" s="81"/>
      <c r="K48" s="84"/>
      <c r="L48" s="89"/>
    </row>
    <row r="49" spans="1:12" ht="15">
      <c r="A49" s="79"/>
      <c r="B49" s="78"/>
      <c r="C49" s="80"/>
      <c r="D49" s="80"/>
      <c r="E49" s="80"/>
      <c r="F49" s="79"/>
      <c r="G49" s="80"/>
      <c r="H49" s="81"/>
      <c r="I49" s="81"/>
      <c r="J49" s="81"/>
      <c r="K49" s="84"/>
      <c r="L49" s="89"/>
    </row>
  </sheetData>
  <sheetProtection/>
  <printOptions/>
  <pageMargins left="0.511811024" right="0.511811024" top="0.787401575" bottom="0.787401575" header="0.31496062" footer="0.31496062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3"/>
  <sheetViews>
    <sheetView zoomScale="176" zoomScaleNormal="176" zoomScalePageLayoutView="0" workbookViewId="0" topLeftCell="E1">
      <pane ySplit="1" topLeftCell="A5" activePane="bottomLeft" state="frozen"/>
      <selection pane="topLeft" activeCell="A1" sqref="A1"/>
      <selection pane="bottomLeft" activeCell="H11" sqref="H11"/>
    </sheetView>
  </sheetViews>
  <sheetFormatPr defaultColWidth="9.140625" defaultRowHeight="15"/>
  <cols>
    <col min="1" max="1" width="23.8515625" style="75" bestFit="1" customWidth="1"/>
    <col min="2" max="2" width="8.28125" style="74" bestFit="1" customWidth="1"/>
    <col min="3" max="3" width="9.28125" style="75" customWidth="1"/>
    <col min="4" max="4" width="8.57421875" style="75" bestFit="1" customWidth="1"/>
    <col min="5" max="5" width="7.140625" style="75" bestFit="1" customWidth="1"/>
    <col min="6" max="6" width="19.421875" style="75" customWidth="1"/>
    <col min="7" max="7" width="9.00390625" style="75" customWidth="1"/>
    <col min="8" max="8" width="9.28125" style="86" customWidth="1"/>
    <col min="9" max="9" width="9.7109375" style="75" customWidth="1"/>
    <col min="10" max="10" width="9.8515625" style="75" customWidth="1"/>
    <col min="11" max="11" width="9.57421875" style="25" customWidth="1"/>
    <col min="12" max="12" width="16.140625" style="90" customWidth="1"/>
  </cols>
  <sheetData>
    <row r="1" spans="1:12" s="156" customFormat="1" ht="22.5">
      <c r="A1" s="212" t="s">
        <v>306</v>
      </c>
      <c r="B1" s="151" t="s">
        <v>136</v>
      </c>
      <c r="C1" s="66" t="s">
        <v>131</v>
      </c>
      <c r="D1" s="152" t="s">
        <v>132</v>
      </c>
      <c r="E1" s="152" t="s">
        <v>133</v>
      </c>
      <c r="F1" s="152" t="s">
        <v>134</v>
      </c>
      <c r="G1" s="66" t="s">
        <v>135</v>
      </c>
      <c r="H1" s="153" t="s">
        <v>126</v>
      </c>
      <c r="I1" s="153" t="s">
        <v>138</v>
      </c>
      <c r="J1" s="153" t="s">
        <v>127</v>
      </c>
      <c r="K1" s="154" t="s">
        <v>128</v>
      </c>
      <c r="L1" s="155" t="s">
        <v>137</v>
      </c>
    </row>
    <row r="2" spans="1:12" s="163" customFormat="1" ht="15">
      <c r="A2" s="55" t="s">
        <v>19</v>
      </c>
      <c r="B2" s="161" t="s">
        <v>20</v>
      </c>
      <c r="C2" s="32" t="s">
        <v>2</v>
      </c>
      <c r="D2" s="32" t="s">
        <v>0</v>
      </c>
      <c r="E2" s="32" t="s">
        <v>142</v>
      </c>
      <c r="F2" s="55" t="s">
        <v>1</v>
      </c>
      <c r="G2" s="32"/>
      <c r="H2" s="162">
        <v>28419.41</v>
      </c>
      <c r="I2" s="162">
        <v>33330.39</v>
      </c>
      <c r="J2" s="162">
        <v>7520.33</v>
      </c>
      <c r="K2" s="162">
        <f aca="true" t="shared" si="0" ref="K2:K46">I2-J2</f>
        <v>25810.059999999998</v>
      </c>
      <c r="L2" s="135" t="s">
        <v>224</v>
      </c>
    </row>
    <row r="3" spans="1:12" s="163" customFormat="1" ht="15">
      <c r="A3" s="55" t="s">
        <v>21</v>
      </c>
      <c r="B3" s="161" t="s">
        <v>22</v>
      </c>
      <c r="C3" s="32" t="s">
        <v>3</v>
      </c>
      <c r="D3" s="32" t="s">
        <v>0</v>
      </c>
      <c r="E3" s="32" t="s">
        <v>142</v>
      </c>
      <c r="F3" s="55" t="s">
        <v>89</v>
      </c>
      <c r="G3" s="32"/>
      <c r="H3" s="162">
        <v>26726.3</v>
      </c>
      <c r="I3" s="162">
        <v>27848.04</v>
      </c>
      <c r="J3" s="162">
        <v>6993.44</v>
      </c>
      <c r="K3" s="162">
        <f t="shared" si="0"/>
        <v>20854.600000000002</v>
      </c>
      <c r="L3" s="135" t="s">
        <v>223</v>
      </c>
    </row>
    <row r="4" spans="1:12" s="163" customFormat="1" ht="15">
      <c r="A4" s="55" t="s">
        <v>88</v>
      </c>
      <c r="B4" s="161" t="s">
        <v>87</v>
      </c>
      <c r="C4" s="32" t="s">
        <v>3</v>
      </c>
      <c r="D4" s="32" t="s">
        <v>0</v>
      </c>
      <c r="E4" s="32" t="s">
        <v>142</v>
      </c>
      <c r="F4" s="55" t="s">
        <v>86</v>
      </c>
      <c r="G4" s="32"/>
      <c r="H4" s="162">
        <v>26726.3</v>
      </c>
      <c r="I4" s="162">
        <v>28953.5</v>
      </c>
      <c r="J4" s="162">
        <v>7439.81</v>
      </c>
      <c r="K4" s="162">
        <f t="shared" si="0"/>
        <v>21513.69</v>
      </c>
      <c r="L4" s="135" t="s">
        <v>224</v>
      </c>
    </row>
    <row r="5" spans="1:12" s="167" customFormat="1" ht="16.5">
      <c r="A5" s="123" t="s">
        <v>91</v>
      </c>
      <c r="B5" s="164" t="s">
        <v>90</v>
      </c>
      <c r="C5" s="33" t="s">
        <v>164</v>
      </c>
      <c r="D5" s="33" t="s">
        <v>0</v>
      </c>
      <c r="E5" s="33" t="s">
        <v>143</v>
      </c>
      <c r="F5" s="56" t="s">
        <v>93</v>
      </c>
      <c r="G5" s="33"/>
      <c r="H5" s="45">
        <v>11271.77</v>
      </c>
      <c r="I5" s="45">
        <v>11271.77</v>
      </c>
      <c r="J5" s="45">
        <v>2230.38</v>
      </c>
      <c r="K5" s="45">
        <f t="shared" si="0"/>
        <v>9041.39</v>
      </c>
      <c r="L5" s="166" t="s">
        <v>206</v>
      </c>
    </row>
    <row r="6" spans="1:12" s="167" customFormat="1" ht="15">
      <c r="A6" s="123" t="s">
        <v>23</v>
      </c>
      <c r="B6" s="164" t="s">
        <v>92</v>
      </c>
      <c r="C6" s="33" t="s">
        <v>164</v>
      </c>
      <c r="D6" s="33" t="s">
        <v>0</v>
      </c>
      <c r="E6" s="33" t="s">
        <v>143</v>
      </c>
      <c r="F6" s="56" t="s">
        <v>163</v>
      </c>
      <c r="G6" s="33"/>
      <c r="H6" s="165">
        <v>4229.73</v>
      </c>
      <c r="I6" s="165">
        <v>4667.74</v>
      </c>
      <c r="J6" s="165">
        <v>324.71</v>
      </c>
      <c r="K6" s="165">
        <f t="shared" si="0"/>
        <v>4343.03</v>
      </c>
      <c r="L6" s="166" t="s">
        <v>226</v>
      </c>
    </row>
    <row r="7" spans="1:12" s="186" customFormat="1" ht="15">
      <c r="A7" s="169" t="s">
        <v>176</v>
      </c>
      <c r="B7" s="168" t="s">
        <v>175</v>
      </c>
      <c r="C7" s="170" t="s">
        <v>199</v>
      </c>
      <c r="D7" s="170" t="s">
        <v>4</v>
      </c>
      <c r="E7" s="170" t="s">
        <v>145</v>
      </c>
      <c r="F7" s="169" t="s">
        <v>129</v>
      </c>
      <c r="G7" s="170" t="s">
        <v>6</v>
      </c>
      <c r="H7" s="171">
        <v>6533.52</v>
      </c>
      <c r="I7" s="172">
        <v>6705.73</v>
      </c>
      <c r="J7" s="173">
        <v>1471.73</v>
      </c>
      <c r="K7" s="173">
        <f t="shared" si="0"/>
        <v>5234</v>
      </c>
      <c r="L7" s="174" t="s">
        <v>192</v>
      </c>
    </row>
    <row r="8" spans="1:12" s="186" customFormat="1" ht="15">
      <c r="A8" s="169" t="s">
        <v>168</v>
      </c>
      <c r="B8" s="168" t="s">
        <v>167</v>
      </c>
      <c r="C8" s="170" t="s">
        <v>199</v>
      </c>
      <c r="D8" s="170" t="s">
        <v>4</v>
      </c>
      <c r="E8" s="170" t="s">
        <v>145</v>
      </c>
      <c r="F8" s="169" t="s">
        <v>129</v>
      </c>
      <c r="G8" s="170" t="s">
        <v>6</v>
      </c>
      <c r="H8" s="176">
        <v>6533.52</v>
      </c>
      <c r="I8" s="176">
        <v>6533.52</v>
      </c>
      <c r="J8" s="176">
        <v>1480.88</v>
      </c>
      <c r="K8" s="173">
        <f t="shared" si="0"/>
        <v>5052.64</v>
      </c>
      <c r="L8" s="174" t="s">
        <v>192</v>
      </c>
    </row>
    <row r="9" spans="1:12" s="186" customFormat="1" ht="15">
      <c r="A9" s="169" t="s">
        <v>62</v>
      </c>
      <c r="B9" s="168" t="s">
        <v>61</v>
      </c>
      <c r="C9" s="170" t="s">
        <v>141</v>
      </c>
      <c r="D9" s="170" t="s">
        <v>4</v>
      </c>
      <c r="E9" s="170" t="s">
        <v>144</v>
      </c>
      <c r="F9" s="169" t="s">
        <v>129</v>
      </c>
      <c r="G9" s="170" t="s">
        <v>6</v>
      </c>
      <c r="H9" s="176">
        <v>8125.31</v>
      </c>
      <c r="I9" s="177">
        <v>9221.57</v>
      </c>
      <c r="J9" s="178">
        <v>5052.78</v>
      </c>
      <c r="K9" s="173">
        <f t="shared" si="0"/>
        <v>4168.79</v>
      </c>
      <c r="L9" s="174" t="s">
        <v>225</v>
      </c>
    </row>
    <row r="10" spans="1:12" s="186" customFormat="1" ht="15">
      <c r="A10" s="169" t="s">
        <v>44</v>
      </c>
      <c r="B10" s="168" t="s">
        <v>45</v>
      </c>
      <c r="C10" s="170" t="s">
        <v>197</v>
      </c>
      <c r="D10" s="170" t="s">
        <v>12</v>
      </c>
      <c r="E10" s="170" t="s">
        <v>8</v>
      </c>
      <c r="F10" s="169" t="s">
        <v>130</v>
      </c>
      <c r="G10" s="170" t="s">
        <v>6</v>
      </c>
      <c r="H10" s="176">
        <v>5441.7</v>
      </c>
      <c r="I10" s="176">
        <v>6203.53</v>
      </c>
      <c r="J10" s="178">
        <v>1885.04</v>
      </c>
      <c r="K10" s="173">
        <f t="shared" si="0"/>
        <v>4318.49</v>
      </c>
      <c r="L10" s="174" t="s">
        <v>192</v>
      </c>
    </row>
    <row r="11" spans="1:12" s="186" customFormat="1" ht="15">
      <c r="A11" s="169" t="s">
        <v>24</v>
      </c>
      <c r="B11" s="168" t="s">
        <v>25</v>
      </c>
      <c r="C11" s="170" t="s">
        <v>7</v>
      </c>
      <c r="D11" s="170" t="s">
        <v>4</v>
      </c>
      <c r="E11" s="170" t="s">
        <v>144</v>
      </c>
      <c r="F11" s="169" t="s">
        <v>129</v>
      </c>
      <c r="G11" s="170" t="s">
        <v>6</v>
      </c>
      <c r="H11" s="176">
        <v>11896.36</v>
      </c>
      <c r="I11" s="176">
        <v>12848.06</v>
      </c>
      <c r="J11" s="178">
        <v>4272.11</v>
      </c>
      <c r="K11" s="173">
        <f t="shared" si="0"/>
        <v>8575.95</v>
      </c>
      <c r="L11" s="174" t="s">
        <v>192</v>
      </c>
    </row>
    <row r="12" spans="1:12" s="186" customFormat="1" ht="15">
      <c r="A12" s="169" t="s">
        <v>171</v>
      </c>
      <c r="B12" s="168" t="s">
        <v>170</v>
      </c>
      <c r="C12" s="170" t="s">
        <v>199</v>
      </c>
      <c r="D12" s="170" t="s">
        <v>4</v>
      </c>
      <c r="E12" s="170" t="s">
        <v>145</v>
      </c>
      <c r="F12" s="169" t="s">
        <v>129</v>
      </c>
      <c r="G12" s="170" t="s">
        <v>6</v>
      </c>
      <c r="H12" s="176">
        <v>6533.52</v>
      </c>
      <c r="I12" s="176">
        <v>6533.52</v>
      </c>
      <c r="J12" s="178">
        <v>1472.58</v>
      </c>
      <c r="K12" s="173">
        <f t="shared" si="0"/>
        <v>5060.9400000000005</v>
      </c>
      <c r="L12" s="174" t="s">
        <v>192</v>
      </c>
    </row>
    <row r="13" spans="1:12" s="186" customFormat="1" ht="15">
      <c r="A13" s="169" t="s">
        <v>64</v>
      </c>
      <c r="B13" s="168" t="s">
        <v>58</v>
      </c>
      <c r="C13" s="170" t="s">
        <v>194</v>
      </c>
      <c r="D13" s="170" t="s">
        <v>12</v>
      </c>
      <c r="E13" s="170" t="s">
        <v>145</v>
      </c>
      <c r="F13" s="169" t="s">
        <v>130</v>
      </c>
      <c r="G13" s="170" t="s">
        <v>6</v>
      </c>
      <c r="H13" s="176">
        <v>4003.45</v>
      </c>
      <c r="I13" s="176">
        <v>5098.43</v>
      </c>
      <c r="J13" s="176">
        <v>1557.93</v>
      </c>
      <c r="K13" s="173">
        <f t="shared" si="0"/>
        <v>3540.5</v>
      </c>
      <c r="L13" s="174" t="s">
        <v>192</v>
      </c>
    </row>
    <row r="14" spans="1:12" s="186" customFormat="1" ht="15">
      <c r="A14" s="169" t="s">
        <v>48</v>
      </c>
      <c r="B14" s="168" t="s">
        <v>49</v>
      </c>
      <c r="C14" s="170" t="s">
        <v>212</v>
      </c>
      <c r="D14" s="170" t="s">
        <v>4</v>
      </c>
      <c r="E14" s="170" t="s">
        <v>83</v>
      </c>
      <c r="F14" s="169" t="s">
        <v>129</v>
      </c>
      <c r="G14" s="170" t="s">
        <v>6</v>
      </c>
      <c r="H14" s="176">
        <v>8581.21</v>
      </c>
      <c r="I14" s="176">
        <v>10397.38</v>
      </c>
      <c r="J14" s="176">
        <v>2326.3</v>
      </c>
      <c r="K14" s="173">
        <f t="shared" si="0"/>
        <v>8071.079999999999</v>
      </c>
      <c r="L14" s="174" t="s">
        <v>192</v>
      </c>
    </row>
    <row r="15" spans="1:12" s="186" customFormat="1" ht="15">
      <c r="A15" s="169" t="s">
        <v>50</v>
      </c>
      <c r="B15" s="168" t="s">
        <v>51</v>
      </c>
      <c r="C15" s="170" t="s">
        <v>194</v>
      </c>
      <c r="D15" s="170" t="s">
        <v>12</v>
      </c>
      <c r="E15" s="170" t="s">
        <v>83</v>
      </c>
      <c r="F15" s="169" t="s">
        <v>130</v>
      </c>
      <c r="G15" s="170" t="s">
        <v>6</v>
      </c>
      <c r="H15" s="176">
        <v>4003.45</v>
      </c>
      <c r="I15" s="176">
        <v>4724.45</v>
      </c>
      <c r="J15" s="176">
        <v>635.1</v>
      </c>
      <c r="K15" s="173">
        <f t="shared" si="0"/>
        <v>4089.35</v>
      </c>
      <c r="L15" s="174" t="s">
        <v>192</v>
      </c>
    </row>
    <row r="16" spans="1:12" s="186" customFormat="1" ht="15">
      <c r="A16" s="169" t="s">
        <v>30</v>
      </c>
      <c r="B16" s="168" t="s">
        <v>31</v>
      </c>
      <c r="C16" s="170" t="s">
        <v>195</v>
      </c>
      <c r="D16" s="170" t="s">
        <v>4</v>
      </c>
      <c r="E16" s="170" t="s">
        <v>10</v>
      </c>
      <c r="F16" s="169" t="s">
        <v>129</v>
      </c>
      <c r="G16" s="170" t="s">
        <v>6</v>
      </c>
      <c r="H16" s="176">
        <v>9567.98</v>
      </c>
      <c r="I16" s="176">
        <v>11098.85</v>
      </c>
      <c r="J16" s="178">
        <v>3227.63</v>
      </c>
      <c r="K16" s="173">
        <f t="shared" si="0"/>
        <v>7871.22</v>
      </c>
      <c r="L16" s="174" t="s">
        <v>192</v>
      </c>
    </row>
    <row r="17" spans="1:12" s="186" customFormat="1" ht="15">
      <c r="A17" s="169" t="s">
        <v>39</v>
      </c>
      <c r="B17" s="168" t="s">
        <v>36</v>
      </c>
      <c r="C17" s="170" t="s">
        <v>141</v>
      </c>
      <c r="D17" s="170" t="s">
        <v>4</v>
      </c>
      <c r="E17" s="170" t="s">
        <v>5</v>
      </c>
      <c r="F17" s="169" t="s">
        <v>129</v>
      </c>
      <c r="G17" s="170" t="s">
        <v>6</v>
      </c>
      <c r="H17" s="176">
        <v>8125.31</v>
      </c>
      <c r="I17" s="176">
        <v>11589.23</v>
      </c>
      <c r="J17" s="176">
        <v>8493.31</v>
      </c>
      <c r="K17" s="173">
        <f t="shared" si="0"/>
        <v>3095.92</v>
      </c>
      <c r="L17" s="174" t="s">
        <v>192</v>
      </c>
    </row>
    <row r="18" spans="1:12" s="186" customFormat="1" ht="15">
      <c r="A18" s="169" t="s">
        <v>69</v>
      </c>
      <c r="B18" s="168" t="s">
        <v>53</v>
      </c>
      <c r="C18" s="170" t="s">
        <v>212</v>
      </c>
      <c r="D18" s="170" t="s">
        <v>4</v>
      </c>
      <c r="E18" s="170" t="s">
        <v>145</v>
      </c>
      <c r="F18" s="169" t="s">
        <v>129</v>
      </c>
      <c r="G18" s="170" t="s">
        <v>6</v>
      </c>
      <c r="H18" s="176">
        <v>8581.21</v>
      </c>
      <c r="I18" s="176">
        <v>8924.45</v>
      </c>
      <c r="J18" s="176">
        <v>2366.8</v>
      </c>
      <c r="K18" s="173">
        <f t="shared" si="0"/>
        <v>6557.650000000001</v>
      </c>
      <c r="L18" s="174" t="s">
        <v>192</v>
      </c>
    </row>
    <row r="19" spans="1:12" s="186" customFormat="1" ht="15">
      <c r="A19" s="169" t="s">
        <v>28</v>
      </c>
      <c r="B19" s="168" t="s">
        <v>29</v>
      </c>
      <c r="C19" s="170" t="s">
        <v>195</v>
      </c>
      <c r="D19" s="170" t="s">
        <v>4</v>
      </c>
      <c r="E19" s="170" t="s">
        <v>9</v>
      </c>
      <c r="F19" s="169" t="s">
        <v>129</v>
      </c>
      <c r="G19" s="170" t="s">
        <v>6</v>
      </c>
      <c r="H19" s="176">
        <v>9567.98</v>
      </c>
      <c r="I19" s="176">
        <v>12850.85</v>
      </c>
      <c r="J19" s="176">
        <v>2740.41</v>
      </c>
      <c r="K19" s="173">
        <f t="shared" si="0"/>
        <v>10110.44</v>
      </c>
      <c r="L19" s="174" t="s">
        <v>227</v>
      </c>
    </row>
    <row r="20" spans="1:12" s="186" customFormat="1" ht="15">
      <c r="A20" s="169" t="s">
        <v>65</v>
      </c>
      <c r="B20" s="168" t="s">
        <v>57</v>
      </c>
      <c r="C20" s="170" t="s">
        <v>141</v>
      </c>
      <c r="D20" s="170" t="s">
        <v>4</v>
      </c>
      <c r="E20" s="170" t="s">
        <v>5</v>
      </c>
      <c r="F20" s="169" t="s">
        <v>207</v>
      </c>
      <c r="G20" s="170" t="s">
        <v>6</v>
      </c>
      <c r="H20" s="176">
        <v>8125.31</v>
      </c>
      <c r="I20" s="176">
        <v>9677.67</v>
      </c>
      <c r="J20" s="176">
        <v>2201.68</v>
      </c>
      <c r="K20" s="173">
        <f>I20-J20</f>
        <v>7475.99</v>
      </c>
      <c r="L20" s="174" t="s">
        <v>192</v>
      </c>
    </row>
    <row r="21" spans="1:12" s="186" customFormat="1" ht="15">
      <c r="A21" s="169" t="s">
        <v>179</v>
      </c>
      <c r="B21" s="168" t="s">
        <v>178</v>
      </c>
      <c r="C21" s="170" t="s">
        <v>199</v>
      </c>
      <c r="D21" s="170" t="s">
        <v>4</v>
      </c>
      <c r="E21" s="170" t="s">
        <v>9</v>
      </c>
      <c r="F21" s="169" t="s">
        <v>129</v>
      </c>
      <c r="G21" s="170" t="s">
        <v>6</v>
      </c>
      <c r="H21" s="176">
        <v>6533.52</v>
      </c>
      <c r="I21" s="176">
        <v>6533.52</v>
      </c>
      <c r="J21" s="176">
        <v>1480.88</v>
      </c>
      <c r="K21" s="173">
        <f t="shared" si="0"/>
        <v>5052.64</v>
      </c>
      <c r="L21" s="174" t="s">
        <v>192</v>
      </c>
    </row>
    <row r="22" spans="1:12" s="186" customFormat="1" ht="15">
      <c r="A22" s="169" t="s">
        <v>140</v>
      </c>
      <c r="B22" s="168" t="s">
        <v>52</v>
      </c>
      <c r="C22" s="170" t="s">
        <v>217</v>
      </c>
      <c r="D22" s="170" t="s">
        <v>15</v>
      </c>
      <c r="E22" s="170" t="s">
        <v>16</v>
      </c>
      <c r="F22" s="169" t="s">
        <v>82</v>
      </c>
      <c r="G22" s="170" t="s">
        <v>17</v>
      </c>
      <c r="H22" s="176">
        <v>12014.77</v>
      </c>
      <c r="I22" s="176">
        <v>21722.91</v>
      </c>
      <c r="J22" s="176">
        <v>13345.11</v>
      </c>
      <c r="K22" s="173">
        <f t="shared" si="0"/>
        <v>8377.8</v>
      </c>
      <c r="L22" s="174" t="s">
        <v>192</v>
      </c>
    </row>
    <row r="23" spans="1:12" s="186" customFormat="1" ht="15">
      <c r="A23" s="169" t="s">
        <v>121</v>
      </c>
      <c r="B23" s="168" t="s">
        <v>120</v>
      </c>
      <c r="C23" s="170" t="s">
        <v>196</v>
      </c>
      <c r="D23" s="170" t="s">
        <v>15</v>
      </c>
      <c r="E23" s="170" t="s">
        <v>16</v>
      </c>
      <c r="F23" s="169" t="s">
        <v>82</v>
      </c>
      <c r="G23" s="170" t="s">
        <v>17</v>
      </c>
      <c r="H23" s="176">
        <v>9664.46</v>
      </c>
      <c r="I23" s="176">
        <v>10630.91</v>
      </c>
      <c r="J23" s="178">
        <v>2790.09</v>
      </c>
      <c r="K23" s="173">
        <f t="shared" si="0"/>
        <v>7840.82</v>
      </c>
      <c r="L23" s="174" t="s">
        <v>192</v>
      </c>
    </row>
    <row r="24" spans="1:12" s="186" customFormat="1" ht="15">
      <c r="A24" s="169" t="s">
        <v>63</v>
      </c>
      <c r="B24" s="168" t="s">
        <v>59</v>
      </c>
      <c r="C24" s="170" t="s">
        <v>13</v>
      </c>
      <c r="D24" s="170" t="s">
        <v>12</v>
      </c>
      <c r="E24" s="170" t="s">
        <v>275</v>
      </c>
      <c r="F24" s="169" t="s">
        <v>130</v>
      </c>
      <c r="G24" s="170" t="s">
        <v>6</v>
      </c>
      <c r="H24" s="176">
        <v>3766.67</v>
      </c>
      <c r="I24" s="176">
        <v>6627.67</v>
      </c>
      <c r="J24" s="178">
        <v>836.02</v>
      </c>
      <c r="K24" s="173">
        <f t="shared" si="0"/>
        <v>5791.65</v>
      </c>
      <c r="L24" s="174" t="s">
        <v>227</v>
      </c>
    </row>
    <row r="25" spans="1:12" s="186" customFormat="1" ht="15">
      <c r="A25" s="169" t="s">
        <v>26</v>
      </c>
      <c r="B25" s="168" t="s">
        <v>27</v>
      </c>
      <c r="C25" s="170" t="s">
        <v>195</v>
      </c>
      <c r="D25" s="170" t="s">
        <v>4</v>
      </c>
      <c r="E25" s="170" t="s">
        <v>146</v>
      </c>
      <c r="F25" s="169" t="s">
        <v>129</v>
      </c>
      <c r="G25" s="170" t="s">
        <v>6</v>
      </c>
      <c r="H25" s="176">
        <v>9567.98</v>
      </c>
      <c r="I25" s="176">
        <v>10333.41</v>
      </c>
      <c r="J25" s="178">
        <v>3048.06</v>
      </c>
      <c r="K25" s="173">
        <f t="shared" si="0"/>
        <v>7285.35</v>
      </c>
      <c r="L25" s="174" t="s">
        <v>192</v>
      </c>
    </row>
    <row r="26" spans="1:12" s="186" customFormat="1" ht="15">
      <c r="A26" s="169" t="s">
        <v>169</v>
      </c>
      <c r="B26" s="168" t="s">
        <v>60</v>
      </c>
      <c r="C26" s="170" t="s">
        <v>13</v>
      </c>
      <c r="D26" s="170" t="s">
        <v>12</v>
      </c>
      <c r="E26" s="170" t="s">
        <v>9</v>
      </c>
      <c r="F26" s="169" t="s">
        <v>130</v>
      </c>
      <c r="G26" s="170" t="s">
        <v>6</v>
      </c>
      <c r="H26" s="176">
        <v>3543</v>
      </c>
      <c r="I26" s="178">
        <v>3842</v>
      </c>
      <c r="J26" s="178">
        <v>548.59</v>
      </c>
      <c r="K26" s="173">
        <f t="shared" si="0"/>
        <v>3293.41</v>
      </c>
      <c r="L26" s="174" t="s">
        <v>192</v>
      </c>
    </row>
    <row r="27" spans="1:12" s="186" customFormat="1" ht="15">
      <c r="A27" s="169" t="s">
        <v>40</v>
      </c>
      <c r="B27" s="168" t="s">
        <v>41</v>
      </c>
      <c r="C27" s="170" t="s">
        <v>194</v>
      </c>
      <c r="D27" s="170" t="s">
        <v>12</v>
      </c>
      <c r="E27" s="170" t="s">
        <v>5</v>
      </c>
      <c r="F27" s="169" t="s">
        <v>130</v>
      </c>
      <c r="G27" s="170" t="s">
        <v>6</v>
      </c>
      <c r="H27" s="176">
        <v>4003.45</v>
      </c>
      <c r="I27" s="176">
        <v>4163.58</v>
      </c>
      <c r="J27" s="178">
        <v>1209.26</v>
      </c>
      <c r="K27" s="173">
        <f t="shared" si="0"/>
        <v>2954.3199999999997</v>
      </c>
      <c r="L27" s="174" t="s">
        <v>192</v>
      </c>
    </row>
    <row r="28" spans="1:12" s="186" customFormat="1" ht="15">
      <c r="A28" s="169" t="s">
        <v>177</v>
      </c>
      <c r="B28" s="168" t="s">
        <v>172</v>
      </c>
      <c r="C28" s="170" t="s">
        <v>199</v>
      </c>
      <c r="D28" s="170" t="s">
        <v>4</v>
      </c>
      <c r="E28" s="170" t="s">
        <v>10</v>
      </c>
      <c r="F28" s="169" t="s">
        <v>129</v>
      </c>
      <c r="G28" s="170" t="s">
        <v>6</v>
      </c>
      <c r="H28" s="176">
        <v>6533.52</v>
      </c>
      <c r="I28" s="177">
        <v>6533.52</v>
      </c>
      <c r="J28" s="179">
        <v>2264.13</v>
      </c>
      <c r="K28" s="173">
        <f t="shared" si="0"/>
        <v>4269.39</v>
      </c>
      <c r="L28" s="174" t="s">
        <v>192</v>
      </c>
    </row>
    <row r="29" spans="1:12" s="186" customFormat="1" ht="15">
      <c r="A29" s="169" t="s">
        <v>68</v>
      </c>
      <c r="B29" s="168" t="s">
        <v>54</v>
      </c>
      <c r="C29" s="170" t="s">
        <v>141</v>
      </c>
      <c r="D29" s="170" t="s">
        <v>4</v>
      </c>
      <c r="E29" s="170" t="s">
        <v>9</v>
      </c>
      <c r="F29" s="169" t="s">
        <v>129</v>
      </c>
      <c r="G29" s="170" t="s">
        <v>6</v>
      </c>
      <c r="H29" s="176">
        <v>8125.31</v>
      </c>
      <c r="I29" s="178">
        <v>8287.81</v>
      </c>
      <c r="J29" s="178">
        <v>2010.36</v>
      </c>
      <c r="K29" s="173">
        <f t="shared" si="0"/>
        <v>6277.45</v>
      </c>
      <c r="L29" s="174" t="s">
        <v>192</v>
      </c>
    </row>
    <row r="30" spans="1:12" s="186" customFormat="1" ht="15">
      <c r="A30" s="169" t="s">
        <v>37</v>
      </c>
      <c r="B30" s="168" t="s">
        <v>38</v>
      </c>
      <c r="C30" s="170" t="s">
        <v>194</v>
      </c>
      <c r="D30" s="170" t="s">
        <v>12</v>
      </c>
      <c r="E30" s="170" t="s">
        <v>145</v>
      </c>
      <c r="F30" s="169" t="s">
        <v>130</v>
      </c>
      <c r="G30" s="170" t="s">
        <v>6</v>
      </c>
      <c r="H30" s="176">
        <v>4003.45</v>
      </c>
      <c r="I30" s="176">
        <v>4563.93</v>
      </c>
      <c r="J30" s="178">
        <v>1109.23</v>
      </c>
      <c r="K30" s="173">
        <f t="shared" si="0"/>
        <v>3454.7000000000003</v>
      </c>
      <c r="L30" s="174" t="s">
        <v>192</v>
      </c>
    </row>
    <row r="31" spans="1:12" s="186" customFormat="1" ht="15">
      <c r="A31" s="169" t="s">
        <v>46</v>
      </c>
      <c r="B31" s="168" t="s">
        <v>47</v>
      </c>
      <c r="C31" s="170" t="s">
        <v>212</v>
      </c>
      <c r="D31" s="170" t="s">
        <v>4</v>
      </c>
      <c r="E31" s="170" t="s">
        <v>5</v>
      </c>
      <c r="F31" s="169" t="s">
        <v>208</v>
      </c>
      <c r="G31" s="170" t="s">
        <v>6</v>
      </c>
      <c r="H31" s="176">
        <v>8581.21</v>
      </c>
      <c r="I31" s="176">
        <v>10484.39</v>
      </c>
      <c r="J31" s="176">
        <v>2472.57</v>
      </c>
      <c r="K31" s="173">
        <f t="shared" si="0"/>
        <v>8011.82</v>
      </c>
      <c r="L31" s="174" t="s">
        <v>192</v>
      </c>
    </row>
    <row r="32" spans="1:12" s="186" customFormat="1" ht="15">
      <c r="A32" s="169" t="s">
        <v>34</v>
      </c>
      <c r="B32" s="168" t="s">
        <v>35</v>
      </c>
      <c r="C32" s="170" t="s">
        <v>198</v>
      </c>
      <c r="D32" s="170" t="s">
        <v>12</v>
      </c>
      <c r="E32" s="170" t="s">
        <v>145</v>
      </c>
      <c r="F32" s="169" t="s">
        <v>130</v>
      </c>
      <c r="G32" s="170" t="s">
        <v>6</v>
      </c>
      <c r="H32" s="176">
        <v>4257.81</v>
      </c>
      <c r="I32" s="176">
        <v>4853.9</v>
      </c>
      <c r="J32" s="176">
        <v>864.83</v>
      </c>
      <c r="K32" s="173">
        <f t="shared" si="0"/>
        <v>3989.0699999999997</v>
      </c>
      <c r="L32" s="174" t="s">
        <v>192</v>
      </c>
    </row>
    <row r="33" spans="1:12" s="186" customFormat="1" ht="15">
      <c r="A33" s="169" t="s">
        <v>67</v>
      </c>
      <c r="B33" s="168" t="s">
        <v>55</v>
      </c>
      <c r="C33" s="170" t="s">
        <v>141</v>
      </c>
      <c r="D33" s="170" t="s">
        <v>4</v>
      </c>
      <c r="E33" s="170" t="s">
        <v>147</v>
      </c>
      <c r="F33" s="169" t="s">
        <v>81</v>
      </c>
      <c r="G33" s="170" t="s">
        <v>18</v>
      </c>
      <c r="H33" s="176">
        <v>8125.31</v>
      </c>
      <c r="I33" s="178">
        <v>9240.97</v>
      </c>
      <c r="J33" s="178">
        <v>1915.24</v>
      </c>
      <c r="K33" s="173">
        <f t="shared" si="0"/>
        <v>7325.73</v>
      </c>
      <c r="L33" s="174" t="s">
        <v>192</v>
      </c>
    </row>
    <row r="34" spans="1:12" s="186" customFormat="1" ht="15">
      <c r="A34" s="169" t="s">
        <v>42</v>
      </c>
      <c r="B34" s="168" t="s">
        <v>43</v>
      </c>
      <c r="C34" s="170" t="s">
        <v>194</v>
      </c>
      <c r="D34" s="170" t="s">
        <v>12</v>
      </c>
      <c r="E34" s="170" t="s">
        <v>146</v>
      </c>
      <c r="F34" s="169" t="s">
        <v>130</v>
      </c>
      <c r="G34" s="170" t="s">
        <v>6</v>
      </c>
      <c r="H34" s="176">
        <v>4003.45</v>
      </c>
      <c r="I34" s="177">
        <v>4163.58</v>
      </c>
      <c r="J34" s="178">
        <v>848.03</v>
      </c>
      <c r="K34" s="173">
        <f t="shared" si="0"/>
        <v>3315.55</v>
      </c>
      <c r="L34" s="174" t="s">
        <v>192</v>
      </c>
    </row>
    <row r="35" spans="1:12" s="186" customFormat="1" ht="15">
      <c r="A35" s="169" t="s">
        <v>66</v>
      </c>
      <c r="B35" s="168" t="s">
        <v>56</v>
      </c>
      <c r="C35" s="170" t="s">
        <v>141</v>
      </c>
      <c r="D35" s="170" t="s">
        <v>4</v>
      </c>
      <c r="E35" s="170" t="s">
        <v>147</v>
      </c>
      <c r="F35" s="169" t="s">
        <v>81</v>
      </c>
      <c r="G35" s="170" t="s">
        <v>18</v>
      </c>
      <c r="H35" s="176">
        <v>8125.31</v>
      </c>
      <c r="I35" s="176">
        <v>8287.81</v>
      </c>
      <c r="J35" s="178">
        <v>2186.79</v>
      </c>
      <c r="K35" s="173">
        <f t="shared" si="0"/>
        <v>6101.0199999999995</v>
      </c>
      <c r="L35" s="174" t="s">
        <v>192</v>
      </c>
    </row>
    <row r="36" spans="1:14" s="187" customFormat="1" ht="15">
      <c r="A36" s="41" t="s">
        <v>229</v>
      </c>
      <c r="B36" s="180" t="s">
        <v>228</v>
      </c>
      <c r="C36" s="35"/>
      <c r="D36" s="35" t="s">
        <v>230</v>
      </c>
      <c r="E36" s="35" t="s">
        <v>9</v>
      </c>
      <c r="F36" s="41" t="s">
        <v>303</v>
      </c>
      <c r="G36" s="35" t="s">
        <v>17</v>
      </c>
      <c r="H36" s="181">
        <v>1000</v>
      </c>
      <c r="I36" s="181">
        <v>719.32</v>
      </c>
      <c r="J36" s="182">
        <v>0</v>
      </c>
      <c r="K36" s="183">
        <f t="shared" si="0"/>
        <v>719.32</v>
      </c>
      <c r="L36" s="184" t="s">
        <v>231</v>
      </c>
      <c r="N36" s="187">
        <f>1000/30</f>
        <v>33.333333333333336</v>
      </c>
    </row>
    <row r="37" spans="1:14" s="187" customFormat="1" ht="15">
      <c r="A37" s="41" t="s">
        <v>233</v>
      </c>
      <c r="B37" s="180" t="s">
        <v>232</v>
      </c>
      <c r="C37" s="35"/>
      <c r="D37" s="35" t="s">
        <v>234</v>
      </c>
      <c r="E37" s="35" t="s">
        <v>5</v>
      </c>
      <c r="F37" s="41" t="s">
        <v>303</v>
      </c>
      <c r="G37" s="35" t="s">
        <v>17</v>
      </c>
      <c r="H37" s="181">
        <v>1000</v>
      </c>
      <c r="I37" s="181">
        <v>589.55</v>
      </c>
      <c r="J37" s="182">
        <v>0</v>
      </c>
      <c r="K37" s="183">
        <f t="shared" si="0"/>
        <v>589.55</v>
      </c>
      <c r="L37" s="184" t="s">
        <v>231</v>
      </c>
      <c r="N37" s="187">
        <f>N36*8</f>
        <v>266.6666666666667</v>
      </c>
    </row>
    <row r="38" spans="1:12" ht="15">
      <c r="A38" s="68" t="s">
        <v>123</v>
      </c>
      <c r="B38" s="67" t="s">
        <v>122</v>
      </c>
      <c r="C38" s="69"/>
      <c r="D38" s="69" t="s">
        <v>77</v>
      </c>
      <c r="E38" s="69" t="s">
        <v>275</v>
      </c>
      <c r="F38" s="68" t="s">
        <v>124</v>
      </c>
      <c r="G38" s="69" t="s">
        <v>6</v>
      </c>
      <c r="H38" s="70">
        <v>3750</v>
      </c>
      <c r="I38" s="70">
        <v>3750</v>
      </c>
      <c r="J38" s="70">
        <v>0</v>
      </c>
      <c r="K38" s="70">
        <f t="shared" si="0"/>
        <v>3750</v>
      </c>
      <c r="L38" s="88" t="s">
        <v>80</v>
      </c>
    </row>
    <row r="39" spans="1:14" ht="15">
      <c r="A39" s="68" t="s">
        <v>74</v>
      </c>
      <c r="B39" s="67" t="s">
        <v>71</v>
      </c>
      <c r="C39" s="69"/>
      <c r="D39" s="69" t="s">
        <v>77</v>
      </c>
      <c r="E39" s="69" t="s">
        <v>146</v>
      </c>
      <c r="F39" s="68" t="s">
        <v>124</v>
      </c>
      <c r="G39" s="69" t="s">
        <v>6</v>
      </c>
      <c r="H39" s="70">
        <v>3750</v>
      </c>
      <c r="I39" s="70">
        <v>3750</v>
      </c>
      <c r="J39" s="70">
        <v>0</v>
      </c>
      <c r="K39" s="70">
        <f t="shared" si="0"/>
        <v>3750</v>
      </c>
      <c r="L39" s="88" t="s">
        <v>78</v>
      </c>
      <c r="N39">
        <f>1000/31*9</f>
        <v>290.3225806451613</v>
      </c>
    </row>
    <row r="40" spans="1:12" ht="15">
      <c r="A40" s="68" t="s">
        <v>75</v>
      </c>
      <c r="B40" s="67" t="s">
        <v>72</v>
      </c>
      <c r="C40" s="69"/>
      <c r="D40" s="69" t="s">
        <v>77</v>
      </c>
      <c r="E40" s="69" t="s">
        <v>275</v>
      </c>
      <c r="F40" s="68" t="s">
        <v>124</v>
      </c>
      <c r="G40" s="69" t="s">
        <v>6</v>
      </c>
      <c r="H40" s="70">
        <v>3750</v>
      </c>
      <c r="I40" s="70">
        <v>3750</v>
      </c>
      <c r="J40" s="70">
        <v>0</v>
      </c>
      <c r="K40" s="70">
        <f t="shared" si="0"/>
        <v>3750</v>
      </c>
      <c r="L40" s="88" t="s">
        <v>78</v>
      </c>
    </row>
    <row r="41" spans="1:12" ht="15">
      <c r="A41" s="68" t="s">
        <v>76</v>
      </c>
      <c r="B41" s="67" t="s">
        <v>73</v>
      </c>
      <c r="C41" s="69"/>
      <c r="D41" s="69" t="s">
        <v>77</v>
      </c>
      <c r="E41" s="69" t="s">
        <v>275</v>
      </c>
      <c r="F41" s="68" t="s">
        <v>70</v>
      </c>
      <c r="G41" s="69" t="s">
        <v>6</v>
      </c>
      <c r="H41" s="70">
        <v>3750</v>
      </c>
      <c r="I41" s="70">
        <v>3750</v>
      </c>
      <c r="J41" s="70">
        <v>0</v>
      </c>
      <c r="K41" s="70">
        <f t="shared" si="0"/>
        <v>3750</v>
      </c>
      <c r="L41" s="88" t="s">
        <v>80</v>
      </c>
    </row>
    <row r="42" spans="1:12" ht="15">
      <c r="A42" s="68" t="s">
        <v>183</v>
      </c>
      <c r="B42" s="67" t="s">
        <v>180</v>
      </c>
      <c r="C42" s="69"/>
      <c r="D42" s="69" t="s">
        <v>77</v>
      </c>
      <c r="E42" s="69" t="s">
        <v>186</v>
      </c>
      <c r="F42" s="68" t="s">
        <v>124</v>
      </c>
      <c r="G42" s="69" t="s">
        <v>17</v>
      </c>
      <c r="H42" s="70">
        <v>2500</v>
      </c>
      <c r="I42" s="70">
        <v>2500</v>
      </c>
      <c r="J42" s="70">
        <v>0</v>
      </c>
      <c r="K42" s="70">
        <f t="shared" si="0"/>
        <v>2500</v>
      </c>
      <c r="L42" s="88" t="s">
        <v>189</v>
      </c>
    </row>
    <row r="43" spans="1:12" ht="15">
      <c r="A43" s="68" t="s">
        <v>184</v>
      </c>
      <c r="B43" s="67" t="s">
        <v>181</v>
      </c>
      <c r="C43" s="69"/>
      <c r="D43" s="69" t="s">
        <v>77</v>
      </c>
      <c r="E43" s="69" t="s">
        <v>186</v>
      </c>
      <c r="F43" s="68" t="s">
        <v>124</v>
      </c>
      <c r="G43" s="69" t="s">
        <v>17</v>
      </c>
      <c r="H43" s="70">
        <v>2500</v>
      </c>
      <c r="I43" s="70">
        <v>2500</v>
      </c>
      <c r="J43" s="70">
        <v>0</v>
      </c>
      <c r="K43" s="70">
        <f t="shared" si="0"/>
        <v>2500</v>
      </c>
      <c r="L43" s="88" t="s">
        <v>189</v>
      </c>
    </row>
    <row r="44" spans="1:12" ht="15">
      <c r="A44" s="68" t="s">
        <v>185</v>
      </c>
      <c r="B44" s="67" t="s">
        <v>182</v>
      </c>
      <c r="C44" s="69"/>
      <c r="D44" s="69" t="s">
        <v>77</v>
      </c>
      <c r="E44" s="69" t="s">
        <v>186</v>
      </c>
      <c r="F44" s="68" t="s">
        <v>124</v>
      </c>
      <c r="G44" s="69" t="s">
        <v>17</v>
      </c>
      <c r="H44" s="71">
        <v>2500</v>
      </c>
      <c r="I44" s="71">
        <v>2500</v>
      </c>
      <c r="J44" s="70">
        <v>0</v>
      </c>
      <c r="K44" s="70">
        <f t="shared" si="0"/>
        <v>2500</v>
      </c>
      <c r="L44" s="88" t="s">
        <v>189</v>
      </c>
    </row>
    <row r="45" spans="1:12" ht="15">
      <c r="A45" s="68" t="s">
        <v>188</v>
      </c>
      <c r="B45" s="67" t="s">
        <v>187</v>
      </c>
      <c r="C45" s="69"/>
      <c r="D45" s="69" t="s">
        <v>77</v>
      </c>
      <c r="E45" s="69" t="s">
        <v>186</v>
      </c>
      <c r="F45" s="68" t="s">
        <v>124</v>
      </c>
      <c r="G45" s="69" t="s">
        <v>17</v>
      </c>
      <c r="H45" s="71">
        <v>2500</v>
      </c>
      <c r="I45" s="71">
        <v>2500</v>
      </c>
      <c r="J45" s="70">
        <v>0</v>
      </c>
      <c r="K45" s="70">
        <f t="shared" si="0"/>
        <v>2500</v>
      </c>
      <c r="L45" s="88" t="s">
        <v>189</v>
      </c>
    </row>
    <row r="46" spans="1:12" ht="15">
      <c r="A46" s="72" t="s">
        <v>220</v>
      </c>
      <c r="B46" s="29" t="s">
        <v>219</v>
      </c>
      <c r="C46" s="73"/>
      <c r="D46" s="69" t="s">
        <v>77</v>
      </c>
      <c r="E46" s="69" t="s">
        <v>186</v>
      </c>
      <c r="F46" s="68" t="s">
        <v>124</v>
      </c>
      <c r="G46" s="69" t="s">
        <v>17</v>
      </c>
      <c r="H46" s="71">
        <v>2500</v>
      </c>
      <c r="I46" s="71">
        <v>2500</v>
      </c>
      <c r="J46" s="70">
        <v>0</v>
      </c>
      <c r="K46" s="70">
        <f t="shared" si="0"/>
        <v>2500</v>
      </c>
      <c r="L46" s="88" t="s">
        <v>189</v>
      </c>
    </row>
    <row r="47" spans="1:12" s="116" customFormat="1" ht="15">
      <c r="A47" s="110"/>
      <c r="B47" s="109"/>
      <c r="C47" s="111"/>
      <c r="D47" s="112"/>
      <c r="E47" s="112"/>
      <c r="F47" s="113"/>
      <c r="G47" s="111" t="s">
        <v>165</v>
      </c>
      <c r="H47" s="114">
        <f>SUM(H2:H46)</f>
        <v>333342.56000000006</v>
      </c>
      <c r="I47" s="114">
        <f>SUM(I2:I46)</f>
        <v>377557.46</v>
      </c>
      <c r="J47" s="114">
        <f>SUM(J2:J46)</f>
        <v>100622.14</v>
      </c>
      <c r="K47" s="114">
        <f>SUM(K2:K46)</f>
        <v>276935.32000000007</v>
      </c>
      <c r="L47" s="115"/>
    </row>
    <row r="48" spans="1:12" s="108" customFormat="1" ht="15">
      <c r="A48" s="101"/>
      <c r="B48" s="100"/>
      <c r="C48" s="102"/>
      <c r="D48" s="103"/>
      <c r="E48" s="103"/>
      <c r="F48" s="104"/>
      <c r="G48" s="103"/>
      <c r="H48" s="105"/>
      <c r="I48" s="105"/>
      <c r="J48" s="105"/>
      <c r="K48" s="106"/>
      <c r="L48" s="107"/>
    </row>
    <row r="49" spans="1:12" ht="15">
      <c r="A49" s="79"/>
      <c r="B49" s="78"/>
      <c r="C49" s="80"/>
      <c r="D49" s="80"/>
      <c r="E49" s="80"/>
      <c r="F49" s="79"/>
      <c r="H49" s="96"/>
      <c r="I49" s="97"/>
      <c r="J49" s="97"/>
      <c r="K49" s="98"/>
      <c r="L49" s="89"/>
    </row>
    <row r="50" spans="1:12" ht="15">
      <c r="A50" s="79"/>
      <c r="B50" s="78"/>
      <c r="C50" s="80"/>
      <c r="D50" s="80"/>
      <c r="E50" s="80"/>
      <c r="F50" s="79"/>
      <c r="G50" s="80"/>
      <c r="H50" s="96"/>
      <c r="I50" s="97"/>
      <c r="J50" s="97"/>
      <c r="K50" s="98"/>
      <c r="L50" s="89"/>
    </row>
    <row r="51" spans="1:12" ht="15">
      <c r="A51" s="79"/>
      <c r="B51" s="78"/>
      <c r="C51" s="80"/>
      <c r="D51" s="80"/>
      <c r="E51" s="80"/>
      <c r="F51" s="79"/>
      <c r="G51" s="80"/>
      <c r="H51" s="96"/>
      <c r="I51" s="97"/>
      <c r="J51" s="97"/>
      <c r="K51" s="98"/>
      <c r="L51" s="89"/>
    </row>
    <row r="52" spans="1:12" ht="15">
      <c r="A52" s="79"/>
      <c r="B52" s="78"/>
      <c r="C52" s="80"/>
      <c r="D52" s="80"/>
      <c r="E52" s="80"/>
      <c r="F52" s="79"/>
      <c r="G52" s="80"/>
      <c r="H52" s="96"/>
      <c r="I52" s="96"/>
      <c r="J52" s="96"/>
      <c r="K52" s="99"/>
      <c r="L52" s="89"/>
    </row>
    <row r="53" spans="1:12" ht="15">
      <c r="A53" s="79"/>
      <c r="B53" s="78"/>
      <c r="C53" s="80"/>
      <c r="D53" s="80"/>
      <c r="E53" s="80"/>
      <c r="F53" s="79"/>
      <c r="G53" s="80"/>
      <c r="H53" s="96"/>
      <c r="I53" s="96"/>
      <c r="J53" s="96"/>
      <c r="K53" s="99"/>
      <c r="L53" s="89"/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9"/>
  <sheetViews>
    <sheetView zoomScale="164" zoomScaleNormal="164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0.421875" style="86" bestFit="1" customWidth="1"/>
    <col min="2" max="2" width="8.28125" style="85" bestFit="1" customWidth="1"/>
    <col min="3" max="3" width="8.140625" style="86" bestFit="1" customWidth="1"/>
    <col min="4" max="4" width="8.57421875" style="86" bestFit="1" customWidth="1"/>
    <col min="5" max="5" width="9.140625" style="86" customWidth="1"/>
    <col min="6" max="6" width="19.8515625" style="86" customWidth="1"/>
    <col min="7" max="7" width="9.140625" style="86" customWidth="1"/>
    <col min="8" max="8" width="10.57421875" style="86" bestFit="1" customWidth="1"/>
    <col min="9" max="10" width="9.140625" style="86" customWidth="1"/>
    <col min="11" max="11" width="9.140625" style="87" customWidth="1"/>
    <col min="12" max="12" width="20.7109375" style="93" customWidth="1"/>
    <col min="13" max="16384" width="9.140625" style="65" customWidth="1"/>
  </cols>
  <sheetData>
    <row r="1" spans="1:12" s="156" customFormat="1" ht="22.5">
      <c r="A1" s="212" t="s">
        <v>307</v>
      </c>
      <c r="B1" s="151" t="s">
        <v>136</v>
      </c>
      <c r="C1" s="66" t="s">
        <v>131</v>
      </c>
      <c r="D1" s="152" t="s">
        <v>132</v>
      </c>
      <c r="E1" s="152" t="s">
        <v>133</v>
      </c>
      <c r="F1" s="152" t="s">
        <v>134</v>
      </c>
      <c r="G1" s="66" t="s">
        <v>135</v>
      </c>
      <c r="H1" s="153" t="s">
        <v>126</v>
      </c>
      <c r="I1" s="153" t="s">
        <v>138</v>
      </c>
      <c r="J1" s="153" t="s">
        <v>127</v>
      </c>
      <c r="K1" s="154" t="s">
        <v>128</v>
      </c>
      <c r="L1" s="155" t="s">
        <v>137</v>
      </c>
    </row>
    <row r="2" spans="1:12" s="163" customFormat="1" ht="15">
      <c r="A2" s="55" t="s">
        <v>19</v>
      </c>
      <c r="B2" s="161" t="s">
        <v>20</v>
      </c>
      <c r="C2" s="32" t="s">
        <v>2</v>
      </c>
      <c r="D2" s="32" t="s">
        <v>0</v>
      </c>
      <c r="E2" s="32" t="s">
        <v>142</v>
      </c>
      <c r="F2" s="55" t="s">
        <v>1</v>
      </c>
      <c r="G2" s="32"/>
      <c r="H2" s="162">
        <v>31800.56</v>
      </c>
      <c r="I2" s="162">
        <f>32922.3+6681.6</f>
        <v>39603.9</v>
      </c>
      <c r="J2" s="162">
        <v>8450.15</v>
      </c>
      <c r="K2" s="162">
        <f aca="true" t="shared" si="0" ref="K2:K58">I2-J2</f>
        <v>31153.75</v>
      </c>
      <c r="L2" s="135" t="s">
        <v>224</v>
      </c>
    </row>
    <row r="3" spans="1:12" s="163" customFormat="1" ht="15">
      <c r="A3" s="55" t="s">
        <v>21</v>
      </c>
      <c r="B3" s="161" t="s">
        <v>22</v>
      </c>
      <c r="C3" s="32" t="s">
        <v>3</v>
      </c>
      <c r="D3" s="32" t="s">
        <v>0</v>
      </c>
      <c r="E3" s="32" t="s">
        <v>142</v>
      </c>
      <c r="F3" s="55" t="s">
        <v>89</v>
      </c>
      <c r="G3" s="32"/>
      <c r="H3" s="162">
        <v>29906.01</v>
      </c>
      <c r="I3" s="162">
        <v>31027.75</v>
      </c>
      <c r="J3" s="162">
        <v>7867.86</v>
      </c>
      <c r="K3" s="162">
        <f t="shared" si="0"/>
        <v>23159.89</v>
      </c>
      <c r="L3" s="135" t="s">
        <v>235</v>
      </c>
    </row>
    <row r="4" spans="1:12" s="163" customFormat="1" ht="15">
      <c r="A4" s="55" t="s">
        <v>88</v>
      </c>
      <c r="B4" s="161" t="s">
        <v>87</v>
      </c>
      <c r="C4" s="32" t="s">
        <v>3</v>
      </c>
      <c r="D4" s="32" t="s">
        <v>0</v>
      </c>
      <c r="E4" s="32" t="s">
        <v>142</v>
      </c>
      <c r="F4" s="55" t="s">
        <v>86</v>
      </c>
      <c r="G4" s="32"/>
      <c r="H4" s="162">
        <v>29906.01</v>
      </c>
      <c r="I4" s="162">
        <f>29906.01+8017.92</f>
        <v>37923.93</v>
      </c>
      <c r="J4" s="162">
        <v>8751.01</v>
      </c>
      <c r="K4" s="162">
        <f t="shared" si="0"/>
        <v>29172.92</v>
      </c>
      <c r="L4" s="135" t="s">
        <v>224</v>
      </c>
    </row>
    <row r="5" spans="1:12" s="167" customFormat="1" ht="15" customHeight="1">
      <c r="A5" s="123" t="s">
        <v>91</v>
      </c>
      <c r="B5" s="164" t="s">
        <v>90</v>
      </c>
      <c r="C5" s="33" t="s">
        <v>164</v>
      </c>
      <c r="D5" s="33" t="s">
        <v>0</v>
      </c>
      <c r="E5" s="33" t="s">
        <v>143</v>
      </c>
      <c r="F5" s="56" t="s">
        <v>93</v>
      </c>
      <c r="G5" s="33"/>
      <c r="H5" s="165">
        <v>13787.87</v>
      </c>
      <c r="I5" s="165">
        <v>13787.88</v>
      </c>
      <c r="J5" s="165">
        <v>2922.31</v>
      </c>
      <c r="K5" s="165">
        <f t="shared" si="0"/>
        <v>10865.57</v>
      </c>
      <c r="L5" s="166" t="s">
        <v>236</v>
      </c>
    </row>
    <row r="6" spans="1:12" s="167" customFormat="1" ht="15" customHeight="1">
      <c r="A6" s="123" t="s">
        <v>23</v>
      </c>
      <c r="B6" s="164" t="s">
        <v>92</v>
      </c>
      <c r="C6" s="33" t="s">
        <v>164</v>
      </c>
      <c r="D6" s="33" t="s">
        <v>0</v>
      </c>
      <c r="E6" s="33" t="s">
        <v>143</v>
      </c>
      <c r="F6" s="56" t="s">
        <v>163</v>
      </c>
      <c r="G6" s="33"/>
      <c r="H6" s="165">
        <v>4732.95</v>
      </c>
      <c r="I6" s="165">
        <v>4732.96</v>
      </c>
      <c r="J6" s="165">
        <v>441.35</v>
      </c>
      <c r="K6" s="165">
        <f t="shared" si="0"/>
        <v>4291.61</v>
      </c>
      <c r="L6" s="166" t="s">
        <v>205</v>
      </c>
    </row>
    <row r="7" spans="1:12" s="175" customFormat="1" ht="15">
      <c r="A7" s="169" t="s">
        <v>176</v>
      </c>
      <c r="B7" s="168" t="s">
        <v>175</v>
      </c>
      <c r="C7" s="170" t="s">
        <v>199</v>
      </c>
      <c r="D7" s="170" t="s">
        <v>4</v>
      </c>
      <c r="E7" s="170" t="s">
        <v>145</v>
      </c>
      <c r="F7" s="169" t="s">
        <v>129</v>
      </c>
      <c r="G7" s="170" t="s">
        <v>6</v>
      </c>
      <c r="H7" s="171">
        <v>7310.83</v>
      </c>
      <c r="I7" s="172">
        <f>7483.04+1642.5</f>
        <v>9125.54</v>
      </c>
      <c r="J7" s="173">
        <v>1741.69</v>
      </c>
      <c r="K7" s="173">
        <f t="shared" si="0"/>
        <v>7383.85</v>
      </c>
      <c r="L7" s="174" t="s">
        <v>227</v>
      </c>
    </row>
    <row r="8" spans="1:12" s="175" customFormat="1" ht="15">
      <c r="A8" s="169" t="s">
        <v>168</v>
      </c>
      <c r="B8" s="168" t="s">
        <v>167</v>
      </c>
      <c r="C8" s="170" t="s">
        <v>199</v>
      </c>
      <c r="D8" s="170" t="s">
        <v>4</v>
      </c>
      <c r="E8" s="170" t="s">
        <v>145</v>
      </c>
      <c r="F8" s="169" t="s">
        <v>129</v>
      </c>
      <c r="G8" s="170" t="s">
        <v>6</v>
      </c>
      <c r="H8" s="176">
        <v>7310.83</v>
      </c>
      <c r="I8" s="176">
        <v>7310.83</v>
      </c>
      <c r="J8" s="176">
        <v>1750.84</v>
      </c>
      <c r="K8" s="173">
        <f t="shared" si="0"/>
        <v>5559.99</v>
      </c>
      <c r="L8" s="174" t="s">
        <v>192</v>
      </c>
    </row>
    <row r="9" spans="1:12" s="175" customFormat="1" ht="15">
      <c r="A9" s="169" t="s">
        <v>62</v>
      </c>
      <c r="B9" s="168" t="s">
        <v>61</v>
      </c>
      <c r="C9" s="170" t="s">
        <v>141</v>
      </c>
      <c r="D9" s="170" t="s">
        <v>4</v>
      </c>
      <c r="E9" s="170" t="s">
        <v>144</v>
      </c>
      <c r="F9" s="169" t="s">
        <v>129</v>
      </c>
      <c r="G9" s="170" t="s">
        <v>6</v>
      </c>
      <c r="H9" s="176">
        <v>9092.01</v>
      </c>
      <c r="I9" s="177">
        <v>9404.83</v>
      </c>
      <c r="J9" s="178">
        <v>3020.09</v>
      </c>
      <c r="K9" s="173">
        <f t="shared" si="0"/>
        <v>6384.74</v>
      </c>
      <c r="L9" s="174" t="s">
        <v>192</v>
      </c>
    </row>
    <row r="10" spans="1:12" s="175" customFormat="1" ht="15">
      <c r="A10" s="169" t="s">
        <v>44</v>
      </c>
      <c r="B10" s="168" t="s">
        <v>45</v>
      </c>
      <c r="C10" s="170" t="s">
        <v>197</v>
      </c>
      <c r="D10" s="170" t="s">
        <v>12</v>
      </c>
      <c r="E10" s="170" t="s">
        <v>8</v>
      </c>
      <c r="F10" s="169" t="s">
        <v>130</v>
      </c>
      <c r="G10" s="170" t="s">
        <v>6</v>
      </c>
      <c r="H10" s="176">
        <v>6089.11</v>
      </c>
      <c r="I10" s="176">
        <v>6941.58</v>
      </c>
      <c r="J10" s="178">
        <v>2099.46</v>
      </c>
      <c r="K10" s="173">
        <f t="shared" si="0"/>
        <v>4842.12</v>
      </c>
      <c r="L10" s="174" t="s">
        <v>192</v>
      </c>
    </row>
    <row r="11" spans="1:12" s="175" customFormat="1" ht="15">
      <c r="A11" s="169" t="s">
        <v>24</v>
      </c>
      <c r="B11" s="168" t="s">
        <v>25</v>
      </c>
      <c r="C11" s="170" t="s">
        <v>7</v>
      </c>
      <c r="D11" s="170" t="s">
        <v>4</v>
      </c>
      <c r="E11" s="170" t="s">
        <v>144</v>
      </c>
      <c r="F11" s="169" t="s">
        <v>129</v>
      </c>
      <c r="G11" s="170" t="s">
        <v>6</v>
      </c>
      <c r="H11" s="176">
        <v>13311.71</v>
      </c>
      <c r="I11" s="176">
        <v>14376.64</v>
      </c>
      <c r="J11" s="178">
        <v>4749.97</v>
      </c>
      <c r="K11" s="173">
        <f t="shared" si="0"/>
        <v>9626.669999999998</v>
      </c>
      <c r="L11" s="174" t="s">
        <v>192</v>
      </c>
    </row>
    <row r="12" spans="1:12" s="175" customFormat="1" ht="15">
      <c r="A12" s="169" t="s">
        <v>171</v>
      </c>
      <c r="B12" s="168" t="s">
        <v>170</v>
      </c>
      <c r="C12" s="170" t="s">
        <v>199</v>
      </c>
      <c r="D12" s="170" t="s">
        <v>4</v>
      </c>
      <c r="E12" s="170" t="s">
        <v>145</v>
      </c>
      <c r="F12" s="169" t="s">
        <v>129</v>
      </c>
      <c r="G12" s="170" t="s">
        <v>6</v>
      </c>
      <c r="H12" s="176">
        <v>7310.83</v>
      </c>
      <c r="I12" s="176">
        <v>7483.04</v>
      </c>
      <c r="J12" s="178">
        <v>1686.34</v>
      </c>
      <c r="K12" s="173">
        <f t="shared" si="0"/>
        <v>5796.7</v>
      </c>
      <c r="L12" s="174" t="s">
        <v>192</v>
      </c>
    </row>
    <row r="13" spans="1:12" s="175" customFormat="1" ht="15">
      <c r="A13" s="169" t="s">
        <v>64</v>
      </c>
      <c r="B13" s="168" t="s">
        <v>58</v>
      </c>
      <c r="C13" s="170" t="s">
        <v>194</v>
      </c>
      <c r="D13" s="170" t="s">
        <v>12</v>
      </c>
      <c r="E13" s="170" t="s">
        <v>145</v>
      </c>
      <c r="F13" s="169" t="s">
        <v>130</v>
      </c>
      <c r="G13" s="170" t="s">
        <v>6</v>
      </c>
      <c r="H13" s="176">
        <v>4479.75</v>
      </c>
      <c r="I13" s="176">
        <v>5219.07</v>
      </c>
      <c r="J13" s="176">
        <v>919.33</v>
      </c>
      <c r="K13" s="173">
        <f t="shared" si="0"/>
        <v>4299.74</v>
      </c>
      <c r="L13" s="174" t="s">
        <v>192</v>
      </c>
    </row>
    <row r="14" spans="1:12" s="175" customFormat="1" ht="15">
      <c r="A14" s="169" t="s">
        <v>48</v>
      </c>
      <c r="B14" s="168" t="s">
        <v>49</v>
      </c>
      <c r="C14" s="170" t="s">
        <v>212</v>
      </c>
      <c r="D14" s="170" t="s">
        <v>4</v>
      </c>
      <c r="E14" s="170" t="s">
        <v>83</v>
      </c>
      <c r="F14" s="169" t="s">
        <v>129</v>
      </c>
      <c r="G14" s="170" t="s">
        <v>6</v>
      </c>
      <c r="H14" s="176">
        <v>9602.15</v>
      </c>
      <c r="I14" s="176">
        <v>11657.24</v>
      </c>
      <c r="J14" s="176">
        <v>2646.36</v>
      </c>
      <c r="K14" s="173">
        <f t="shared" si="0"/>
        <v>9010.88</v>
      </c>
      <c r="L14" s="174" t="s">
        <v>192</v>
      </c>
    </row>
    <row r="15" spans="1:12" s="175" customFormat="1" ht="15">
      <c r="A15" s="169" t="s">
        <v>50</v>
      </c>
      <c r="B15" s="168" t="s">
        <v>51</v>
      </c>
      <c r="C15" s="170" t="s">
        <v>194</v>
      </c>
      <c r="D15" s="170" t="s">
        <v>12</v>
      </c>
      <c r="E15" s="170" t="s">
        <v>83</v>
      </c>
      <c r="F15" s="169" t="s">
        <v>130</v>
      </c>
      <c r="G15" s="170" t="s">
        <v>6</v>
      </c>
      <c r="H15" s="176">
        <v>4479.75</v>
      </c>
      <c r="I15" s="176">
        <v>5219.81</v>
      </c>
      <c r="J15" s="176">
        <v>799.81</v>
      </c>
      <c r="K15" s="173">
        <f t="shared" si="0"/>
        <v>4420</v>
      </c>
      <c r="L15" s="174" t="s">
        <v>192</v>
      </c>
    </row>
    <row r="16" spans="1:12" s="175" customFormat="1" ht="15">
      <c r="A16" s="169" t="s">
        <v>30</v>
      </c>
      <c r="B16" s="168" t="s">
        <v>31</v>
      </c>
      <c r="C16" s="170" t="s">
        <v>195</v>
      </c>
      <c r="D16" s="170" t="s">
        <v>4</v>
      </c>
      <c r="E16" s="170" t="s">
        <v>10</v>
      </c>
      <c r="F16" s="169" t="s">
        <v>129</v>
      </c>
      <c r="G16" s="170" t="s">
        <v>6</v>
      </c>
      <c r="H16" s="176">
        <v>10706.32</v>
      </c>
      <c r="I16" s="176">
        <v>12419.32</v>
      </c>
      <c r="J16" s="178">
        <v>3414.71</v>
      </c>
      <c r="K16" s="173">
        <f t="shared" si="0"/>
        <v>9004.61</v>
      </c>
      <c r="L16" s="174" t="s">
        <v>192</v>
      </c>
    </row>
    <row r="17" spans="1:12" s="175" customFormat="1" ht="15">
      <c r="A17" s="169" t="s">
        <v>39</v>
      </c>
      <c r="B17" s="168" t="s">
        <v>36</v>
      </c>
      <c r="C17" s="170" t="s">
        <v>141</v>
      </c>
      <c r="D17" s="170" t="s">
        <v>4</v>
      </c>
      <c r="E17" s="170" t="s">
        <v>5</v>
      </c>
      <c r="F17" s="169" t="s">
        <v>129</v>
      </c>
      <c r="G17" s="170" t="s">
        <v>6</v>
      </c>
      <c r="H17" s="176">
        <v>9092.01</v>
      </c>
      <c r="I17" s="176">
        <v>9455.69</v>
      </c>
      <c r="J17" s="176">
        <v>2860.26</v>
      </c>
      <c r="K17" s="173">
        <f t="shared" si="0"/>
        <v>6595.43</v>
      </c>
      <c r="L17" s="174" t="s">
        <v>192</v>
      </c>
    </row>
    <row r="18" spans="1:12" s="175" customFormat="1" ht="15">
      <c r="A18" s="169" t="s">
        <v>69</v>
      </c>
      <c r="B18" s="168" t="s">
        <v>53</v>
      </c>
      <c r="C18" s="170" t="s">
        <v>212</v>
      </c>
      <c r="D18" s="170" t="s">
        <v>4</v>
      </c>
      <c r="E18" s="170" t="s">
        <v>145</v>
      </c>
      <c r="F18" s="169" t="s">
        <v>129</v>
      </c>
      <c r="G18" s="170" t="s">
        <v>6</v>
      </c>
      <c r="H18" s="177">
        <v>9602.15</v>
      </c>
      <c r="I18" s="176">
        <v>9986.23</v>
      </c>
      <c r="J18" s="176">
        <v>2658.79</v>
      </c>
      <c r="K18" s="173">
        <f t="shared" si="0"/>
        <v>7327.44</v>
      </c>
      <c r="L18" s="174" t="s">
        <v>192</v>
      </c>
    </row>
    <row r="19" spans="1:12" s="175" customFormat="1" ht="15" customHeight="1">
      <c r="A19" s="169" t="s">
        <v>28</v>
      </c>
      <c r="B19" s="168" t="s">
        <v>29</v>
      </c>
      <c r="C19" s="170" t="s">
        <v>195</v>
      </c>
      <c r="D19" s="170" t="s">
        <v>4</v>
      </c>
      <c r="E19" s="170" t="s">
        <v>9</v>
      </c>
      <c r="F19" s="169" t="s">
        <v>129</v>
      </c>
      <c r="G19" s="170" t="s">
        <v>6</v>
      </c>
      <c r="H19" s="176">
        <v>10706.32</v>
      </c>
      <c r="I19" s="176">
        <v>12419.32</v>
      </c>
      <c r="J19" s="176">
        <v>3103.54</v>
      </c>
      <c r="K19" s="173">
        <f t="shared" si="0"/>
        <v>9315.779999999999</v>
      </c>
      <c r="L19" s="174" t="s">
        <v>193</v>
      </c>
    </row>
    <row r="20" spans="1:12" s="175" customFormat="1" ht="15" customHeight="1">
      <c r="A20" s="169" t="s">
        <v>65</v>
      </c>
      <c r="B20" s="168" t="s">
        <v>57</v>
      </c>
      <c r="C20" s="170" t="s">
        <v>141</v>
      </c>
      <c r="D20" s="170" t="s">
        <v>4</v>
      </c>
      <c r="E20" s="170" t="s">
        <v>5</v>
      </c>
      <c r="F20" s="169" t="s">
        <v>207</v>
      </c>
      <c r="G20" s="170" t="s">
        <v>6</v>
      </c>
      <c r="H20" s="176">
        <v>9092.01</v>
      </c>
      <c r="I20" s="176">
        <v>15794.02</v>
      </c>
      <c r="J20" s="176">
        <v>8700.1</v>
      </c>
      <c r="K20" s="173">
        <f>I20-J20</f>
        <v>7093.92</v>
      </c>
      <c r="L20" s="174" t="s">
        <v>237</v>
      </c>
    </row>
    <row r="21" spans="1:12" s="175" customFormat="1" ht="15">
      <c r="A21" s="169" t="s">
        <v>179</v>
      </c>
      <c r="B21" s="168" t="s">
        <v>178</v>
      </c>
      <c r="C21" s="170" t="s">
        <v>199</v>
      </c>
      <c r="D21" s="170" t="s">
        <v>4</v>
      </c>
      <c r="E21" s="170" t="s">
        <v>9</v>
      </c>
      <c r="F21" s="169" t="s">
        <v>129</v>
      </c>
      <c r="G21" s="170" t="s">
        <v>6</v>
      </c>
      <c r="H21" s="176">
        <v>7310.83</v>
      </c>
      <c r="I21" s="176">
        <v>7310.83</v>
      </c>
      <c r="J21" s="176">
        <v>1750.84</v>
      </c>
      <c r="K21" s="173">
        <f t="shared" si="0"/>
        <v>5559.99</v>
      </c>
      <c r="L21" s="174" t="s">
        <v>192</v>
      </c>
    </row>
    <row r="22" spans="1:12" s="175" customFormat="1" ht="15">
      <c r="A22" s="169" t="s">
        <v>140</v>
      </c>
      <c r="B22" s="168" t="s">
        <v>52</v>
      </c>
      <c r="C22" s="170" t="s">
        <v>217</v>
      </c>
      <c r="D22" s="170" t="s">
        <v>15</v>
      </c>
      <c r="E22" s="170" t="s">
        <v>16</v>
      </c>
      <c r="F22" s="169" t="s">
        <v>82</v>
      </c>
      <c r="G22" s="170" t="s">
        <v>17</v>
      </c>
      <c r="H22" s="176">
        <v>13444.21</v>
      </c>
      <c r="I22" s="176">
        <v>15866.68</v>
      </c>
      <c r="J22" s="176">
        <v>3850.85</v>
      </c>
      <c r="K22" s="173">
        <f t="shared" si="0"/>
        <v>12015.83</v>
      </c>
      <c r="L22" s="174" t="s">
        <v>192</v>
      </c>
    </row>
    <row r="23" spans="1:12" s="175" customFormat="1" ht="15">
      <c r="A23" s="169" t="s">
        <v>121</v>
      </c>
      <c r="B23" s="168" t="s">
        <v>120</v>
      </c>
      <c r="C23" s="170" t="s">
        <v>196</v>
      </c>
      <c r="D23" s="170" t="s">
        <v>15</v>
      </c>
      <c r="E23" s="170" t="s">
        <v>16</v>
      </c>
      <c r="F23" s="169" t="s">
        <v>82</v>
      </c>
      <c r="G23" s="170" t="s">
        <v>17</v>
      </c>
      <c r="H23" s="176">
        <v>10814.27</v>
      </c>
      <c r="I23" s="176">
        <v>11895.7</v>
      </c>
      <c r="J23" s="178">
        <v>3137.9</v>
      </c>
      <c r="K23" s="173">
        <f t="shared" si="0"/>
        <v>8757.800000000001</v>
      </c>
      <c r="L23" s="174" t="s">
        <v>192</v>
      </c>
    </row>
    <row r="24" spans="1:12" s="175" customFormat="1" ht="15">
      <c r="A24" s="169" t="s">
        <v>63</v>
      </c>
      <c r="B24" s="168" t="s">
        <v>59</v>
      </c>
      <c r="C24" s="170" t="s">
        <v>13</v>
      </c>
      <c r="D24" s="170" t="s">
        <v>12</v>
      </c>
      <c r="E24" s="170" t="s">
        <v>275</v>
      </c>
      <c r="F24" s="169" t="s">
        <v>130</v>
      </c>
      <c r="G24" s="170" t="s">
        <v>6</v>
      </c>
      <c r="H24" s="176">
        <v>4214.81</v>
      </c>
      <c r="I24" s="176">
        <v>4720.58</v>
      </c>
      <c r="J24" s="178">
        <v>1003.4</v>
      </c>
      <c r="K24" s="173">
        <f t="shared" si="0"/>
        <v>3717.18</v>
      </c>
      <c r="L24" s="174" t="s">
        <v>193</v>
      </c>
    </row>
    <row r="25" spans="1:12" s="175" customFormat="1" ht="15">
      <c r="A25" s="169" t="s">
        <v>26</v>
      </c>
      <c r="B25" s="168" t="s">
        <v>27</v>
      </c>
      <c r="C25" s="170" t="s">
        <v>195</v>
      </c>
      <c r="D25" s="170" t="s">
        <v>4</v>
      </c>
      <c r="E25" s="170" t="s">
        <v>146</v>
      </c>
      <c r="F25" s="169" t="s">
        <v>129</v>
      </c>
      <c r="G25" s="170" t="s">
        <v>6</v>
      </c>
      <c r="H25" s="176">
        <v>10706.32</v>
      </c>
      <c r="I25" s="176">
        <v>12633.45</v>
      </c>
      <c r="J25" s="178">
        <v>3771.49</v>
      </c>
      <c r="K25" s="173">
        <f t="shared" si="0"/>
        <v>8861.960000000001</v>
      </c>
      <c r="L25" s="174" t="s">
        <v>192</v>
      </c>
    </row>
    <row r="26" spans="1:12" s="175" customFormat="1" ht="15">
      <c r="A26" s="169" t="s">
        <v>169</v>
      </c>
      <c r="B26" s="168" t="s">
        <v>60</v>
      </c>
      <c r="C26" s="170" t="s">
        <v>13</v>
      </c>
      <c r="D26" s="170" t="s">
        <v>12</v>
      </c>
      <c r="E26" s="170" t="s">
        <v>9</v>
      </c>
      <c r="F26" s="169" t="s">
        <v>130</v>
      </c>
      <c r="G26" s="170" t="s">
        <v>6</v>
      </c>
      <c r="H26" s="176">
        <v>4214.81</v>
      </c>
      <c r="I26" s="178">
        <v>4299.1</v>
      </c>
      <c r="J26" s="178">
        <v>679.8</v>
      </c>
      <c r="K26" s="173">
        <f t="shared" si="0"/>
        <v>3619.3</v>
      </c>
      <c r="L26" s="174" t="s">
        <v>192</v>
      </c>
    </row>
    <row r="27" spans="1:12" s="175" customFormat="1" ht="15">
      <c r="A27" s="169" t="s">
        <v>40</v>
      </c>
      <c r="B27" s="168" t="s">
        <v>41</v>
      </c>
      <c r="C27" s="170" t="s">
        <v>194</v>
      </c>
      <c r="D27" s="170" t="s">
        <v>12</v>
      </c>
      <c r="E27" s="170" t="s">
        <v>5</v>
      </c>
      <c r="F27" s="169" t="s">
        <v>130</v>
      </c>
      <c r="G27" s="170" t="s">
        <v>6</v>
      </c>
      <c r="H27" s="176">
        <v>4479.75</v>
      </c>
      <c r="I27" s="176">
        <v>4658.94</v>
      </c>
      <c r="J27" s="178">
        <v>1376.85</v>
      </c>
      <c r="K27" s="173">
        <f t="shared" si="0"/>
        <v>3282.0899999999997</v>
      </c>
      <c r="L27" s="174" t="s">
        <v>192</v>
      </c>
    </row>
    <row r="28" spans="1:12" s="175" customFormat="1" ht="15">
      <c r="A28" s="169" t="s">
        <v>177</v>
      </c>
      <c r="B28" s="168" t="s">
        <v>172</v>
      </c>
      <c r="C28" s="170" t="s">
        <v>199</v>
      </c>
      <c r="D28" s="170" t="s">
        <v>4</v>
      </c>
      <c r="E28" s="170" t="s">
        <v>10</v>
      </c>
      <c r="F28" s="169" t="s">
        <v>129</v>
      </c>
      <c r="G28" s="170" t="s">
        <v>6</v>
      </c>
      <c r="H28" s="176">
        <v>7310.83</v>
      </c>
      <c r="I28" s="177">
        <v>7310.83</v>
      </c>
      <c r="J28" s="179">
        <v>2512.5</v>
      </c>
      <c r="K28" s="173">
        <f t="shared" si="0"/>
        <v>4798.33</v>
      </c>
      <c r="L28" s="174" t="s">
        <v>192</v>
      </c>
    </row>
    <row r="29" spans="1:12" s="175" customFormat="1" ht="15">
      <c r="A29" s="169" t="s">
        <v>68</v>
      </c>
      <c r="B29" s="168" t="s">
        <v>54</v>
      </c>
      <c r="C29" s="170" t="s">
        <v>141</v>
      </c>
      <c r="D29" s="170" t="s">
        <v>4</v>
      </c>
      <c r="E29" s="170" t="s">
        <v>9</v>
      </c>
      <c r="F29" s="169" t="s">
        <v>129</v>
      </c>
      <c r="G29" s="170" t="s">
        <v>6</v>
      </c>
      <c r="H29" s="176">
        <v>9092.01</v>
      </c>
      <c r="I29" s="178">
        <v>10995.58</v>
      </c>
      <c r="J29" s="178">
        <v>2755</v>
      </c>
      <c r="K29" s="173">
        <f t="shared" si="0"/>
        <v>8240.58</v>
      </c>
      <c r="L29" s="174" t="s">
        <v>192</v>
      </c>
    </row>
    <row r="30" spans="1:12" s="175" customFormat="1" ht="15">
      <c r="A30" s="169" t="s">
        <v>37</v>
      </c>
      <c r="B30" s="168" t="s">
        <v>38</v>
      </c>
      <c r="C30" s="170" t="s">
        <v>194</v>
      </c>
      <c r="D30" s="170" t="s">
        <v>12</v>
      </c>
      <c r="E30" s="170" t="s">
        <v>145</v>
      </c>
      <c r="F30" s="169" t="s">
        <v>130</v>
      </c>
      <c r="G30" s="170" t="s">
        <v>6</v>
      </c>
      <c r="H30" s="176">
        <v>4479.75</v>
      </c>
      <c r="I30" s="176">
        <v>5106.92</v>
      </c>
      <c r="J30" s="178">
        <v>1343.47</v>
      </c>
      <c r="K30" s="173">
        <f t="shared" si="0"/>
        <v>3763.45</v>
      </c>
      <c r="L30" s="174" t="s">
        <v>192</v>
      </c>
    </row>
    <row r="31" spans="1:12" s="175" customFormat="1" ht="15">
      <c r="A31" s="169" t="s">
        <v>46</v>
      </c>
      <c r="B31" s="168" t="s">
        <v>47</v>
      </c>
      <c r="C31" s="170" t="s">
        <v>212</v>
      </c>
      <c r="D31" s="170" t="s">
        <v>4</v>
      </c>
      <c r="E31" s="170" t="s">
        <v>5</v>
      </c>
      <c r="F31" s="169" t="s">
        <v>208</v>
      </c>
      <c r="G31" s="170" t="s">
        <v>6</v>
      </c>
      <c r="H31" s="176">
        <v>9602.15</v>
      </c>
      <c r="I31" s="176">
        <v>11648.27</v>
      </c>
      <c r="J31" s="176">
        <v>2792.64</v>
      </c>
      <c r="K31" s="173">
        <f t="shared" si="0"/>
        <v>8855.630000000001</v>
      </c>
      <c r="L31" s="174" t="s">
        <v>192</v>
      </c>
    </row>
    <row r="32" spans="1:12" s="175" customFormat="1" ht="15">
      <c r="A32" s="169" t="s">
        <v>34</v>
      </c>
      <c r="B32" s="168" t="s">
        <v>35</v>
      </c>
      <c r="C32" s="170" t="s">
        <v>198</v>
      </c>
      <c r="D32" s="170" t="s">
        <v>12</v>
      </c>
      <c r="E32" s="170" t="s">
        <v>145</v>
      </c>
      <c r="F32" s="169" t="s">
        <v>130</v>
      </c>
      <c r="G32" s="170" t="s">
        <v>6</v>
      </c>
      <c r="H32" s="176">
        <v>4764.38</v>
      </c>
      <c r="I32" s="176">
        <v>5431.39</v>
      </c>
      <c r="J32" s="176">
        <v>1065.94</v>
      </c>
      <c r="K32" s="173">
        <f t="shared" si="0"/>
        <v>4365.450000000001</v>
      </c>
      <c r="L32" s="174" t="s">
        <v>192</v>
      </c>
    </row>
    <row r="33" spans="1:12" s="175" customFormat="1" ht="15">
      <c r="A33" s="169" t="s">
        <v>67</v>
      </c>
      <c r="B33" s="168" t="s">
        <v>55</v>
      </c>
      <c r="C33" s="170" t="s">
        <v>141</v>
      </c>
      <c r="D33" s="170" t="s">
        <v>4</v>
      </c>
      <c r="E33" s="170" t="s">
        <v>147</v>
      </c>
      <c r="F33" s="169" t="s">
        <v>81</v>
      </c>
      <c r="G33" s="170" t="s">
        <v>18</v>
      </c>
      <c r="H33" s="176">
        <v>9092.01</v>
      </c>
      <c r="I33" s="178">
        <v>10227.01</v>
      </c>
      <c r="J33" s="178">
        <v>2186.4</v>
      </c>
      <c r="K33" s="173">
        <f t="shared" si="0"/>
        <v>8040.610000000001</v>
      </c>
      <c r="L33" s="174" t="s">
        <v>192</v>
      </c>
    </row>
    <row r="34" spans="1:12" s="175" customFormat="1" ht="15">
      <c r="A34" s="169" t="s">
        <v>42</v>
      </c>
      <c r="B34" s="168" t="s">
        <v>43</v>
      </c>
      <c r="C34" s="170" t="s">
        <v>194</v>
      </c>
      <c r="D34" s="170" t="s">
        <v>12</v>
      </c>
      <c r="E34" s="170" t="s">
        <v>146</v>
      </c>
      <c r="F34" s="169" t="s">
        <v>130</v>
      </c>
      <c r="G34" s="170" t="s">
        <v>6</v>
      </c>
      <c r="H34" s="176">
        <v>4479.75</v>
      </c>
      <c r="I34" s="177">
        <v>4658.94</v>
      </c>
      <c r="J34" s="178">
        <v>1012.74</v>
      </c>
      <c r="K34" s="173">
        <f t="shared" si="0"/>
        <v>3646.2</v>
      </c>
      <c r="L34" s="174" t="s">
        <v>192</v>
      </c>
    </row>
    <row r="35" spans="1:12" s="175" customFormat="1" ht="15">
      <c r="A35" s="169" t="s">
        <v>66</v>
      </c>
      <c r="B35" s="168" t="s">
        <v>56</v>
      </c>
      <c r="C35" s="170" t="s">
        <v>141</v>
      </c>
      <c r="D35" s="170" t="s">
        <v>4</v>
      </c>
      <c r="E35" s="170" t="s">
        <v>147</v>
      </c>
      <c r="F35" s="169" t="s">
        <v>81</v>
      </c>
      <c r="G35" s="170" t="s">
        <v>18</v>
      </c>
      <c r="H35" s="176">
        <v>9092.01</v>
      </c>
      <c r="I35" s="176">
        <v>9273.85</v>
      </c>
      <c r="J35" s="178">
        <v>2457.95</v>
      </c>
      <c r="K35" s="173">
        <f t="shared" si="0"/>
        <v>6815.900000000001</v>
      </c>
      <c r="L35" s="174" t="s">
        <v>192</v>
      </c>
    </row>
    <row r="36" spans="1:12" s="185" customFormat="1" ht="15" customHeight="1">
      <c r="A36" s="41" t="s">
        <v>229</v>
      </c>
      <c r="B36" s="180" t="s">
        <v>228</v>
      </c>
      <c r="C36" s="35"/>
      <c r="D36" s="41" t="s">
        <v>230</v>
      </c>
      <c r="E36" s="35" t="s">
        <v>9</v>
      </c>
      <c r="F36" s="41" t="s">
        <v>303</v>
      </c>
      <c r="G36" s="35" t="s">
        <v>17</v>
      </c>
      <c r="H36" s="181">
        <v>1000</v>
      </c>
      <c r="I36" s="181">
        <v>1231</v>
      </c>
      <c r="J36" s="182">
        <v>0</v>
      </c>
      <c r="K36" s="183">
        <f t="shared" si="0"/>
        <v>1231</v>
      </c>
      <c r="L36" s="184" t="s">
        <v>238</v>
      </c>
    </row>
    <row r="37" spans="1:12" s="185" customFormat="1" ht="15" customHeight="1">
      <c r="A37" s="41" t="s">
        <v>233</v>
      </c>
      <c r="B37" s="180" t="s">
        <v>232</v>
      </c>
      <c r="C37" s="35"/>
      <c r="D37" s="41" t="s">
        <v>234</v>
      </c>
      <c r="E37" s="35" t="s">
        <v>5</v>
      </c>
      <c r="F37" s="41" t="s">
        <v>303</v>
      </c>
      <c r="G37" s="35" t="s">
        <v>17</v>
      </c>
      <c r="H37" s="181">
        <v>1000</v>
      </c>
      <c r="I37" s="181">
        <v>1231</v>
      </c>
      <c r="J37" s="182">
        <v>0</v>
      </c>
      <c r="K37" s="183">
        <f t="shared" si="0"/>
        <v>1231</v>
      </c>
      <c r="L37" s="184" t="s">
        <v>238</v>
      </c>
    </row>
    <row r="38" spans="1:12" s="185" customFormat="1" ht="15" customHeight="1">
      <c r="A38" s="41" t="s">
        <v>240</v>
      </c>
      <c r="B38" s="180" t="s">
        <v>239</v>
      </c>
      <c r="C38" s="35"/>
      <c r="D38" s="41" t="s">
        <v>230</v>
      </c>
      <c r="E38" s="35" t="s">
        <v>146</v>
      </c>
      <c r="F38" s="41" t="s">
        <v>303</v>
      </c>
      <c r="G38" s="35" t="s">
        <v>18</v>
      </c>
      <c r="H38" s="181">
        <v>850</v>
      </c>
      <c r="I38" s="181">
        <v>641.67</v>
      </c>
      <c r="J38" s="182">
        <v>0</v>
      </c>
      <c r="K38" s="183">
        <f t="shared" si="0"/>
        <v>641.67</v>
      </c>
      <c r="L38" s="184" t="s">
        <v>238</v>
      </c>
    </row>
    <row r="39" spans="1:12" ht="16.5">
      <c r="A39" s="68" t="s">
        <v>123</v>
      </c>
      <c r="B39" s="67" t="s">
        <v>122</v>
      </c>
      <c r="C39" s="69"/>
      <c r="D39" s="69" t="s">
        <v>77</v>
      </c>
      <c r="E39" s="69" t="s">
        <v>275</v>
      </c>
      <c r="F39" s="68" t="s">
        <v>124</v>
      </c>
      <c r="G39" s="69" t="s">
        <v>6</v>
      </c>
      <c r="H39" s="70">
        <v>3750</v>
      </c>
      <c r="I39" s="70">
        <v>1500</v>
      </c>
      <c r="J39" s="70">
        <v>0</v>
      </c>
      <c r="K39" s="70">
        <f t="shared" si="0"/>
        <v>1500</v>
      </c>
      <c r="L39" s="129" t="s">
        <v>241</v>
      </c>
    </row>
    <row r="40" spans="1:12" ht="15">
      <c r="A40" s="68" t="s">
        <v>74</v>
      </c>
      <c r="B40" s="67" t="s">
        <v>71</v>
      </c>
      <c r="C40" s="69"/>
      <c r="D40" s="69" t="s">
        <v>77</v>
      </c>
      <c r="E40" s="69" t="s">
        <v>146</v>
      </c>
      <c r="F40" s="68" t="s">
        <v>124</v>
      </c>
      <c r="G40" s="69" t="s">
        <v>6</v>
      </c>
      <c r="H40" s="70">
        <v>3750</v>
      </c>
      <c r="I40" s="70">
        <v>5392.5</v>
      </c>
      <c r="J40" s="70">
        <v>0</v>
      </c>
      <c r="K40" s="70">
        <f t="shared" si="0"/>
        <v>5392.5</v>
      </c>
      <c r="L40" s="88" t="s">
        <v>242</v>
      </c>
    </row>
    <row r="41" spans="1:12" ht="15">
      <c r="A41" s="68" t="s">
        <v>75</v>
      </c>
      <c r="B41" s="67" t="s">
        <v>72</v>
      </c>
      <c r="C41" s="69"/>
      <c r="D41" s="69" t="s">
        <v>77</v>
      </c>
      <c r="E41" s="69" t="s">
        <v>275</v>
      </c>
      <c r="F41" s="68" t="s">
        <v>124</v>
      </c>
      <c r="G41" s="69" t="s">
        <v>6</v>
      </c>
      <c r="H41" s="70">
        <v>3750</v>
      </c>
      <c r="I41" s="70">
        <v>3750</v>
      </c>
      <c r="J41" s="70">
        <v>0</v>
      </c>
      <c r="K41" s="70">
        <f t="shared" si="0"/>
        <v>3750</v>
      </c>
      <c r="L41" s="88" t="s">
        <v>78</v>
      </c>
    </row>
    <row r="42" spans="1:12" ht="16.5">
      <c r="A42" s="68" t="s">
        <v>76</v>
      </c>
      <c r="B42" s="67" t="s">
        <v>73</v>
      </c>
      <c r="C42" s="69"/>
      <c r="D42" s="69" t="s">
        <v>77</v>
      </c>
      <c r="E42" s="69" t="s">
        <v>275</v>
      </c>
      <c r="F42" s="68" t="s">
        <v>70</v>
      </c>
      <c r="G42" s="69" t="s">
        <v>6</v>
      </c>
      <c r="H42" s="70">
        <v>3750</v>
      </c>
      <c r="I42" s="70">
        <v>1500</v>
      </c>
      <c r="J42" s="70">
        <v>0</v>
      </c>
      <c r="K42" s="70">
        <f t="shared" si="0"/>
        <v>1500</v>
      </c>
      <c r="L42" s="129" t="s">
        <v>241</v>
      </c>
    </row>
    <row r="43" spans="1:12" ht="15">
      <c r="A43" s="68" t="s">
        <v>183</v>
      </c>
      <c r="B43" s="67" t="s">
        <v>180</v>
      </c>
      <c r="C43" s="69"/>
      <c r="D43" s="69" t="s">
        <v>77</v>
      </c>
      <c r="E43" s="69" t="s">
        <v>186</v>
      </c>
      <c r="F43" s="68" t="s">
        <v>124</v>
      </c>
      <c r="G43" s="69" t="s">
        <v>17</v>
      </c>
      <c r="H43" s="70">
        <v>2500</v>
      </c>
      <c r="I43" s="70">
        <v>2500</v>
      </c>
      <c r="J43" s="70">
        <v>0</v>
      </c>
      <c r="K43" s="70">
        <f t="shared" si="0"/>
        <v>2500</v>
      </c>
      <c r="L43" s="88" t="s">
        <v>189</v>
      </c>
    </row>
    <row r="44" spans="1:12" ht="15">
      <c r="A44" s="68" t="s">
        <v>184</v>
      </c>
      <c r="B44" s="67" t="s">
        <v>181</v>
      </c>
      <c r="C44" s="69"/>
      <c r="D44" s="69" t="s">
        <v>77</v>
      </c>
      <c r="E44" s="69" t="s">
        <v>186</v>
      </c>
      <c r="F44" s="68" t="s">
        <v>124</v>
      </c>
      <c r="G44" s="69" t="s">
        <v>17</v>
      </c>
      <c r="H44" s="70">
        <v>2500</v>
      </c>
      <c r="I44" s="70">
        <v>2500</v>
      </c>
      <c r="J44" s="70">
        <v>0</v>
      </c>
      <c r="K44" s="70">
        <f t="shared" si="0"/>
        <v>2500</v>
      </c>
      <c r="L44" s="88" t="s">
        <v>189</v>
      </c>
    </row>
    <row r="45" spans="1:12" ht="15">
      <c r="A45" s="68" t="s">
        <v>185</v>
      </c>
      <c r="B45" s="67" t="s">
        <v>182</v>
      </c>
      <c r="C45" s="69"/>
      <c r="D45" s="69" t="s">
        <v>77</v>
      </c>
      <c r="E45" s="69" t="s">
        <v>186</v>
      </c>
      <c r="F45" s="68" t="s">
        <v>124</v>
      </c>
      <c r="G45" s="69" t="s">
        <v>17</v>
      </c>
      <c r="H45" s="71">
        <v>2500</v>
      </c>
      <c r="I45" s="71">
        <v>2500</v>
      </c>
      <c r="J45" s="70">
        <v>0</v>
      </c>
      <c r="K45" s="70">
        <f t="shared" si="0"/>
        <v>2500</v>
      </c>
      <c r="L45" s="88" t="s">
        <v>189</v>
      </c>
    </row>
    <row r="46" spans="1:12" ht="15">
      <c r="A46" s="68" t="s">
        <v>188</v>
      </c>
      <c r="B46" s="67" t="s">
        <v>187</v>
      </c>
      <c r="C46" s="69"/>
      <c r="D46" s="69" t="s">
        <v>77</v>
      </c>
      <c r="E46" s="69" t="s">
        <v>186</v>
      </c>
      <c r="F46" s="68" t="s">
        <v>124</v>
      </c>
      <c r="G46" s="69" t="s">
        <v>17</v>
      </c>
      <c r="H46" s="71">
        <v>2500</v>
      </c>
      <c r="I46" s="71">
        <v>2500</v>
      </c>
      <c r="J46" s="70">
        <v>0</v>
      </c>
      <c r="K46" s="70">
        <f t="shared" si="0"/>
        <v>2500</v>
      </c>
      <c r="L46" s="88" t="s">
        <v>189</v>
      </c>
    </row>
    <row r="47" spans="1:12" ht="15">
      <c r="A47" s="72" t="s">
        <v>244</v>
      </c>
      <c r="B47" s="29" t="s">
        <v>243</v>
      </c>
      <c r="C47" s="73"/>
      <c r="D47" s="69" t="s">
        <v>77</v>
      </c>
      <c r="E47" s="69" t="s">
        <v>186</v>
      </c>
      <c r="F47" s="68" t="s">
        <v>124</v>
      </c>
      <c r="G47" s="69" t="s">
        <v>17</v>
      </c>
      <c r="H47" s="70">
        <v>2500</v>
      </c>
      <c r="I47" s="70">
        <v>2500</v>
      </c>
      <c r="J47" s="70">
        <v>0</v>
      </c>
      <c r="K47" s="70">
        <f t="shared" si="0"/>
        <v>2500</v>
      </c>
      <c r="L47" s="88" t="s">
        <v>189</v>
      </c>
    </row>
    <row r="48" spans="1:12" ht="15">
      <c r="A48" s="72" t="s">
        <v>246</v>
      </c>
      <c r="B48" s="29" t="s">
        <v>245</v>
      </c>
      <c r="C48" s="73"/>
      <c r="D48" s="69" t="s">
        <v>77</v>
      </c>
      <c r="E48" s="69" t="s">
        <v>247</v>
      </c>
      <c r="F48" s="68" t="s">
        <v>124</v>
      </c>
      <c r="G48" s="69" t="s">
        <v>6</v>
      </c>
      <c r="H48" s="70">
        <v>5900</v>
      </c>
      <c r="I48" s="70">
        <v>5900</v>
      </c>
      <c r="J48" s="70">
        <v>0</v>
      </c>
      <c r="K48" s="70">
        <f t="shared" si="0"/>
        <v>5900</v>
      </c>
      <c r="L48" s="117" t="s">
        <v>248</v>
      </c>
    </row>
    <row r="49" spans="1:12" ht="15">
      <c r="A49" s="72" t="s">
        <v>250</v>
      </c>
      <c r="B49" s="29" t="s">
        <v>249</v>
      </c>
      <c r="C49" s="73"/>
      <c r="D49" s="69" t="s">
        <v>77</v>
      </c>
      <c r="E49" s="69" t="s">
        <v>247</v>
      </c>
      <c r="F49" s="68" t="s">
        <v>124</v>
      </c>
      <c r="G49" s="69" t="s">
        <v>6</v>
      </c>
      <c r="H49" s="70">
        <v>5900</v>
      </c>
      <c r="I49" s="70">
        <v>5900</v>
      </c>
      <c r="J49" s="70">
        <v>0</v>
      </c>
      <c r="K49" s="70">
        <f t="shared" si="0"/>
        <v>5900</v>
      </c>
      <c r="L49" s="117" t="s">
        <v>248</v>
      </c>
    </row>
    <row r="50" spans="1:12" ht="15">
      <c r="A50" s="72" t="s">
        <v>76</v>
      </c>
      <c r="B50" s="29" t="s">
        <v>251</v>
      </c>
      <c r="C50" s="73"/>
      <c r="D50" s="69" t="s">
        <v>77</v>
      </c>
      <c r="E50" s="69" t="s">
        <v>247</v>
      </c>
      <c r="F50" s="68" t="s">
        <v>124</v>
      </c>
      <c r="G50" s="69" t="s">
        <v>6</v>
      </c>
      <c r="H50" s="70">
        <v>5900</v>
      </c>
      <c r="I50" s="70">
        <v>5900</v>
      </c>
      <c r="J50" s="70">
        <v>0</v>
      </c>
      <c r="K50" s="70">
        <f t="shared" si="0"/>
        <v>5900</v>
      </c>
      <c r="L50" s="117" t="s">
        <v>252</v>
      </c>
    </row>
    <row r="51" spans="1:12" ht="15">
      <c r="A51" s="72" t="s">
        <v>123</v>
      </c>
      <c r="B51" s="29" t="s">
        <v>253</v>
      </c>
      <c r="C51" s="73"/>
      <c r="D51" s="69" t="s">
        <v>77</v>
      </c>
      <c r="E51" s="69" t="s">
        <v>247</v>
      </c>
      <c r="F51" s="68" t="s">
        <v>254</v>
      </c>
      <c r="G51" s="69" t="s">
        <v>6</v>
      </c>
      <c r="H51" s="70">
        <v>6525.15</v>
      </c>
      <c r="I51" s="70">
        <v>6525.15</v>
      </c>
      <c r="J51" s="70">
        <v>0</v>
      </c>
      <c r="K51" s="70">
        <f t="shared" si="0"/>
        <v>6525.15</v>
      </c>
      <c r="L51" s="117" t="s">
        <v>252</v>
      </c>
    </row>
    <row r="52" spans="1:12" ht="15">
      <c r="A52" s="72" t="s">
        <v>256</v>
      </c>
      <c r="B52" s="29" t="s">
        <v>255</v>
      </c>
      <c r="C52" s="73"/>
      <c r="D52" s="69" t="s">
        <v>77</v>
      </c>
      <c r="E52" s="69" t="s">
        <v>247</v>
      </c>
      <c r="F52" s="68" t="s">
        <v>124</v>
      </c>
      <c r="G52" s="69" t="s">
        <v>6</v>
      </c>
      <c r="H52" s="70">
        <v>5900</v>
      </c>
      <c r="I52" s="70">
        <v>5900</v>
      </c>
      <c r="J52" s="70">
        <v>0</v>
      </c>
      <c r="K52" s="70">
        <f t="shared" si="0"/>
        <v>5900</v>
      </c>
      <c r="L52" s="117" t="s">
        <v>248</v>
      </c>
    </row>
    <row r="53" spans="1:12" ht="15">
      <c r="A53" s="72" t="s">
        <v>258</v>
      </c>
      <c r="B53" s="29" t="s">
        <v>257</v>
      </c>
      <c r="C53" s="73"/>
      <c r="D53" s="69" t="s">
        <v>77</v>
      </c>
      <c r="E53" s="69" t="s">
        <v>247</v>
      </c>
      <c r="F53" s="68" t="s">
        <v>124</v>
      </c>
      <c r="G53" s="69" t="s">
        <v>6</v>
      </c>
      <c r="H53" s="70">
        <v>5900</v>
      </c>
      <c r="I53" s="70">
        <v>5900</v>
      </c>
      <c r="J53" s="70">
        <v>0</v>
      </c>
      <c r="K53" s="70">
        <f t="shared" si="0"/>
        <v>5900</v>
      </c>
      <c r="L53" s="117" t="s">
        <v>248</v>
      </c>
    </row>
    <row r="54" spans="1:12" ht="15">
      <c r="A54" s="72" t="s">
        <v>260</v>
      </c>
      <c r="B54" s="29" t="s">
        <v>259</v>
      </c>
      <c r="C54" s="73"/>
      <c r="D54" s="69" t="s">
        <v>77</v>
      </c>
      <c r="E54" s="69" t="s">
        <v>247</v>
      </c>
      <c r="F54" s="68" t="s">
        <v>124</v>
      </c>
      <c r="G54" s="69" t="s">
        <v>6</v>
      </c>
      <c r="H54" s="70">
        <v>5900</v>
      </c>
      <c r="I54" s="70">
        <v>5900</v>
      </c>
      <c r="J54" s="70">
        <v>0</v>
      </c>
      <c r="K54" s="70">
        <f t="shared" si="0"/>
        <v>5900</v>
      </c>
      <c r="L54" s="117" t="s">
        <v>248</v>
      </c>
    </row>
    <row r="55" spans="1:12" ht="15">
      <c r="A55" s="72" t="s">
        <v>262</v>
      </c>
      <c r="B55" s="29" t="s">
        <v>261</v>
      </c>
      <c r="C55" s="73"/>
      <c r="D55" s="69" t="s">
        <v>77</v>
      </c>
      <c r="E55" s="69" t="s">
        <v>247</v>
      </c>
      <c r="F55" s="68" t="s">
        <v>124</v>
      </c>
      <c r="G55" s="69" t="s">
        <v>6</v>
      </c>
      <c r="H55" s="70">
        <v>5900</v>
      </c>
      <c r="I55" s="70">
        <v>5900</v>
      </c>
      <c r="J55" s="70">
        <v>0</v>
      </c>
      <c r="K55" s="70">
        <f t="shared" si="0"/>
        <v>5900</v>
      </c>
      <c r="L55" s="117" t="s">
        <v>248</v>
      </c>
    </row>
    <row r="56" spans="1:12" ht="15">
      <c r="A56" s="72" t="s">
        <v>264</v>
      </c>
      <c r="B56" s="29" t="s">
        <v>263</v>
      </c>
      <c r="C56" s="73"/>
      <c r="D56" s="69" t="s">
        <v>77</v>
      </c>
      <c r="E56" s="69" t="s">
        <v>247</v>
      </c>
      <c r="F56" s="68" t="s">
        <v>124</v>
      </c>
      <c r="G56" s="69" t="s">
        <v>6</v>
      </c>
      <c r="H56" s="70">
        <v>5900</v>
      </c>
      <c r="I56" s="70">
        <v>5900</v>
      </c>
      <c r="J56" s="70">
        <v>0</v>
      </c>
      <c r="K56" s="70">
        <f t="shared" si="0"/>
        <v>5900</v>
      </c>
      <c r="L56" s="117" t="s">
        <v>248</v>
      </c>
    </row>
    <row r="57" spans="1:12" ht="15">
      <c r="A57" s="72" t="s">
        <v>266</v>
      </c>
      <c r="B57" s="29" t="s">
        <v>265</v>
      </c>
      <c r="C57" s="73"/>
      <c r="D57" s="69" t="s">
        <v>77</v>
      </c>
      <c r="E57" s="69" t="s">
        <v>247</v>
      </c>
      <c r="F57" s="68" t="s">
        <v>124</v>
      </c>
      <c r="G57" s="69" t="s">
        <v>6</v>
      </c>
      <c r="H57" s="70">
        <v>5900</v>
      </c>
      <c r="I57" s="70">
        <v>5900</v>
      </c>
      <c r="J57" s="70">
        <v>0</v>
      </c>
      <c r="K57" s="70">
        <f t="shared" si="0"/>
        <v>5900</v>
      </c>
      <c r="L57" s="117" t="s">
        <v>248</v>
      </c>
    </row>
    <row r="58" spans="1:12" ht="15">
      <c r="A58" s="72" t="s">
        <v>268</v>
      </c>
      <c r="B58" s="29" t="s">
        <v>267</v>
      </c>
      <c r="C58" s="73"/>
      <c r="D58" s="69" t="s">
        <v>77</v>
      </c>
      <c r="E58" s="69" t="s">
        <v>247</v>
      </c>
      <c r="F58" s="68" t="s">
        <v>269</v>
      </c>
      <c r="G58" s="69" t="s">
        <v>6</v>
      </c>
      <c r="H58" s="70">
        <v>6500</v>
      </c>
      <c r="I58" s="70">
        <v>6500</v>
      </c>
      <c r="J58" s="70">
        <v>0</v>
      </c>
      <c r="K58" s="70">
        <f t="shared" si="0"/>
        <v>6500</v>
      </c>
      <c r="L58" s="117" t="s">
        <v>248</v>
      </c>
    </row>
    <row r="59" spans="1:11" s="121" customFormat="1" ht="11.25">
      <c r="A59" s="119"/>
      <c r="B59" s="118"/>
      <c r="C59" s="119"/>
      <c r="D59" s="119"/>
      <c r="E59" s="119"/>
      <c r="F59" s="119"/>
      <c r="G59" s="111" t="s">
        <v>165</v>
      </c>
      <c r="H59" s="120">
        <f>SUM(H2:H58)</f>
        <v>437892.2200000001</v>
      </c>
      <c r="I59" s="120">
        <f>SUM(I2:I58)</f>
        <v>483798.9700000001</v>
      </c>
      <c r="J59" s="120">
        <f>SUM(J2:J58)</f>
        <v>100281.74</v>
      </c>
      <c r="K59" s="120">
        <f>SUM(K2:K58)</f>
        <v>383517.23</v>
      </c>
    </row>
  </sheetData>
  <sheetProtection/>
  <printOptions/>
  <pageMargins left="0.511811024" right="0.511811024" top="0.787401575" bottom="0.787401575" header="0.31496062" footer="0.3149606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zoomScale="158" zoomScaleNormal="158" zoomScalePageLayoutView="0" workbookViewId="0" topLeftCell="E1">
      <pane ySplit="1" topLeftCell="A2" activePane="bottomLeft" state="frozen"/>
      <selection pane="topLeft" activeCell="A1" sqref="A1"/>
      <selection pane="bottomLeft" activeCell="L7" sqref="L7"/>
    </sheetView>
  </sheetViews>
  <sheetFormatPr defaultColWidth="9.140625" defaultRowHeight="12" customHeight="1"/>
  <cols>
    <col min="1" max="1" width="22.28125" style="128" customWidth="1"/>
    <col min="2" max="2" width="8.00390625" style="43" customWidth="1"/>
    <col min="3" max="5" width="9.140625" style="43" customWidth="1"/>
    <col min="6" max="6" width="18.00390625" style="128" customWidth="1"/>
    <col min="7" max="7" width="8.8515625" style="43" customWidth="1"/>
    <col min="8" max="12" width="9.7109375" style="43" customWidth="1"/>
    <col min="13" max="13" width="25.7109375" style="139" customWidth="1"/>
    <col min="14" max="16384" width="9.140625" style="43" customWidth="1"/>
  </cols>
  <sheetData>
    <row r="1" spans="1:13" s="150" customFormat="1" ht="22.5">
      <c r="A1" s="213" t="s">
        <v>273</v>
      </c>
      <c r="B1" s="144" t="s">
        <v>136</v>
      </c>
      <c r="C1" s="57" t="s">
        <v>131</v>
      </c>
      <c r="D1" s="145" t="s">
        <v>132</v>
      </c>
      <c r="E1" s="145" t="s">
        <v>133</v>
      </c>
      <c r="F1" s="145" t="s">
        <v>134</v>
      </c>
      <c r="G1" s="57" t="s">
        <v>135</v>
      </c>
      <c r="H1" s="146" t="s">
        <v>126</v>
      </c>
      <c r="I1" s="146" t="s">
        <v>138</v>
      </c>
      <c r="J1" s="146" t="s">
        <v>127</v>
      </c>
      <c r="K1" s="146" t="s">
        <v>128</v>
      </c>
      <c r="L1" s="149" t="s">
        <v>308</v>
      </c>
      <c r="M1" s="147" t="s">
        <v>137</v>
      </c>
    </row>
    <row r="2" spans="1:13" s="122" customFormat="1" ht="12" customHeight="1">
      <c r="A2" s="55" t="s">
        <v>19</v>
      </c>
      <c r="B2" s="30" t="s">
        <v>20</v>
      </c>
      <c r="C2" s="32" t="s">
        <v>2</v>
      </c>
      <c r="D2" s="32" t="s">
        <v>0</v>
      </c>
      <c r="E2" s="32" t="s">
        <v>142</v>
      </c>
      <c r="F2" s="55" t="s">
        <v>1</v>
      </c>
      <c r="G2" s="32"/>
      <c r="H2" s="44">
        <v>31800.56</v>
      </c>
      <c r="I2" s="44">
        <v>48822.58</v>
      </c>
      <c r="J2" s="44">
        <v>12822.72</v>
      </c>
      <c r="K2" s="44">
        <f aca="true" t="shared" si="0" ref="K2:K35">I2-J2</f>
        <v>35999.86</v>
      </c>
      <c r="L2" s="44"/>
      <c r="M2" s="135" t="s">
        <v>224</v>
      </c>
    </row>
    <row r="3" spans="1:13" s="122" customFormat="1" ht="12" customHeight="1">
      <c r="A3" s="55" t="s">
        <v>21</v>
      </c>
      <c r="B3" s="30" t="s">
        <v>22</v>
      </c>
      <c r="C3" s="32" t="s">
        <v>3</v>
      </c>
      <c r="D3" s="32" t="s">
        <v>0</v>
      </c>
      <c r="E3" s="32" t="s">
        <v>142</v>
      </c>
      <c r="F3" s="55" t="s">
        <v>89</v>
      </c>
      <c r="G3" s="32"/>
      <c r="H3" s="44">
        <v>29906.01</v>
      </c>
      <c r="I3" s="44">
        <v>45980.76</v>
      </c>
      <c r="J3" s="44">
        <v>11979.94</v>
      </c>
      <c r="K3" s="44">
        <f t="shared" si="0"/>
        <v>34000.82</v>
      </c>
      <c r="L3" s="44"/>
      <c r="M3" s="135" t="s">
        <v>235</v>
      </c>
    </row>
    <row r="4" spans="1:13" s="122" customFormat="1" ht="12" customHeight="1">
      <c r="A4" s="55" t="s">
        <v>88</v>
      </c>
      <c r="B4" s="30" t="s">
        <v>87</v>
      </c>
      <c r="C4" s="32" t="s">
        <v>3</v>
      </c>
      <c r="D4" s="32" t="s">
        <v>0</v>
      </c>
      <c r="E4" s="32" t="s">
        <v>142</v>
      </c>
      <c r="F4" s="55" t="s">
        <v>86</v>
      </c>
      <c r="G4" s="32"/>
      <c r="H4" s="44">
        <v>29906.01</v>
      </c>
      <c r="I4" s="44">
        <v>44859.02</v>
      </c>
      <c r="J4" s="44">
        <v>12893.22</v>
      </c>
      <c r="K4" s="44">
        <f t="shared" si="0"/>
        <v>31965.799999999996</v>
      </c>
      <c r="L4" s="44"/>
      <c r="M4" s="135" t="s">
        <v>224</v>
      </c>
    </row>
    <row r="5" spans="1:13" s="124" customFormat="1" ht="12" customHeight="1">
      <c r="A5" s="123" t="s">
        <v>91</v>
      </c>
      <c r="B5" s="37" t="s">
        <v>90</v>
      </c>
      <c r="C5" s="33" t="s">
        <v>164</v>
      </c>
      <c r="D5" s="33" t="s">
        <v>0</v>
      </c>
      <c r="E5" s="33" t="s">
        <v>276</v>
      </c>
      <c r="F5" s="56" t="s">
        <v>93</v>
      </c>
      <c r="G5" s="33"/>
      <c r="H5" s="45">
        <f>13787.87+0.01</f>
        <v>13787.880000000001</v>
      </c>
      <c r="I5" s="46">
        <v>23437.01</v>
      </c>
      <c r="J5" s="46">
        <v>4403.97</v>
      </c>
      <c r="K5" s="45">
        <f t="shared" si="0"/>
        <v>19033.039999999997</v>
      </c>
      <c r="L5" s="45"/>
      <c r="M5" s="136" t="s">
        <v>281</v>
      </c>
    </row>
    <row r="6" spans="1:13" s="124" customFormat="1" ht="12" customHeight="1">
      <c r="A6" s="123" t="s">
        <v>23</v>
      </c>
      <c r="B6" s="37" t="s">
        <v>92</v>
      </c>
      <c r="C6" s="33" t="s">
        <v>164</v>
      </c>
      <c r="D6" s="33" t="s">
        <v>0</v>
      </c>
      <c r="E6" s="33" t="s">
        <v>277</v>
      </c>
      <c r="F6" s="56" t="s">
        <v>163</v>
      </c>
      <c r="G6" s="33"/>
      <c r="H6" s="45">
        <f>4732.95+0.01</f>
        <v>4732.96</v>
      </c>
      <c r="I6" s="46">
        <v>9508.44</v>
      </c>
      <c r="J6" s="46">
        <v>1092.14</v>
      </c>
      <c r="K6" s="45">
        <f t="shared" si="0"/>
        <v>8416.300000000001</v>
      </c>
      <c r="L6" s="45"/>
      <c r="M6" s="136" t="s">
        <v>270</v>
      </c>
    </row>
    <row r="7" spans="1:13" s="125" customFormat="1" ht="12" customHeight="1">
      <c r="A7" s="40" t="s">
        <v>176</v>
      </c>
      <c r="B7" s="38" t="s">
        <v>175</v>
      </c>
      <c r="C7" s="34" t="s">
        <v>199</v>
      </c>
      <c r="D7" s="34" t="s">
        <v>4</v>
      </c>
      <c r="E7" s="34" t="s">
        <v>274</v>
      </c>
      <c r="F7" s="40" t="s">
        <v>129</v>
      </c>
      <c r="G7" s="34" t="s">
        <v>6</v>
      </c>
      <c r="H7" s="47">
        <v>7310.83</v>
      </c>
      <c r="I7" s="47">
        <v>7483.04</v>
      </c>
      <c r="J7" s="47">
        <v>1741.69</v>
      </c>
      <c r="K7" s="95">
        <f t="shared" si="0"/>
        <v>5741.35</v>
      </c>
      <c r="L7" s="48">
        <v>3655.42</v>
      </c>
      <c r="M7" s="92" t="s">
        <v>227</v>
      </c>
    </row>
    <row r="8" spans="1:13" s="125" customFormat="1" ht="12" customHeight="1">
      <c r="A8" s="40" t="s">
        <v>168</v>
      </c>
      <c r="B8" s="38" t="s">
        <v>167</v>
      </c>
      <c r="C8" s="34" t="s">
        <v>199</v>
      </c>
      <c r="D8" s="34" t="s">
        <v>4</v>
      </c>
      <c r="E8" s="34" t="s">
        <v>274</v>
      </c>
      <c r="F8" s="40" t="s">
        <v>129</v>
      </c>
      <c r="G8" s="34" t="s">
        <v>6</v>
      </c>
      <c r="H8" s="47">
        <v>7310.83</v>
      </c>
      <c r="I8" s="47">
        <v>7310.83</v>
      </c>
      <c r="J8" s="47">
        <v>1750.84</v>
      </c>
      <c r="K8" s="95">
        <f t="shared" si="0"/>
        <v>5559.99</v>
      </c>
      <c r="L8" s="48">
        <v>3655.42</v>
      </c>
      <c r="M8" s="92" t="s">
        <v>192</v>
      </c>
    </row>
    <row r="9" spans="1:13" s="125" customFormat="1" ht="12" customHeight="1">
      <c r="A9" s="40" t="s">
        <v>62</v>
      </c>
      <c r="B9" s="38" t="s">
        <v>61</v>
      </c>
      <c r="C9" s="34" t="s">
        <v>141</v>
      </c>
      <c r="D9" s="34" t="s">
        <v>4</v>
      </c>
      <c r="E9" s="34" t="s">
        <v>144</v>
      </c>
      <c r="F9" s="40" t="s">
        <v>129</v>
      </c>
      <c r="G9" s="34" t="s">
        <v>6</v>
      </c>
      <c r="H9" s="47">
        <v>9092.01</v>
      </c>
      <c r="I9" s="47">
        <v>9404.83</v>
      </c>
      <c r="J9" s="47">
        <v>2935.23</v>
      </c>
      <c r="K9" s="95">
        <f t="shared" si="0"/>
        <v>6469.6</v>
      </c>
      <c r="L9" s="49">
        <v>0</v>
      </c>
      <c r="M9" s="92" t="s">
        <v>192</v>
      </c>
    </row>
    <row r="10" spans="1:13" s="125" customFormat="1" ht="12" customHeight="1">
      <c r="A10" s="40" t="s">
        <v>44</v>
      </c>
      <c r="B10" s="38" t="s">
        <v>45</v>
      </c>
      <c r="C10" s="34" t="s">
        <v>197</v>
      </c>
      <c r="D10" s="34" t="s">
        <v>12</v>
      </c>
      <c r="E10" s="34" t="s">
        <v>8</v>
      </c>
      <c r="F10" s="40" t="s">
        <v>130</v>
      </c>
      <c r="G10" s="34" t="s">
        <v>6</v>
      </c>
      <c r="H10" s="47">
        <v>6089.11</v>
      </c>
      <c r="I10" s="47">
        <v>6941.58</v>
      </c>
      <c r="J10" s="47">
        <v>2111.85</v>
      </c>
      <c r="K10" s="95">
        <f t="shared" si="0"/>
        <v>4829.73</v>
      </c>
      <c r="L10" s="48">
        <v>3044.56</v>
      </c>
      <c r="M10" s="92" t="s">
        <v>192</v>
      </c>
    </row>
    <row r="11" spans="1:13" s="125" customFormat="1" ht="12" customHeight="1">
      <c r="A11" s="40" t="s">
        <v>24</v>
      </c>
      <c r="B11" s="38" t="s">
        <v>25</v>
      </c>
      <c r="C11" s="34" t="s">
        <v>7</v>
      </c>
      <c r="D11" s="34" t="s">
        <v>4</v>
      </c>
      <c r="E11" s="34" t="s">
        <v>144</v>
      </c>
      <c r="F11" s="40" t="s">
        <v>129</v>
      </c>
      <c r="G11" s="34" t="s">
        <v>6</v>
      </c>
      <c r="H11" s="47">
        <v>13311.71</v>
      </c>
      <c r="I11" s="47">
        <v>14376.64</v>
      </c>
      <c r="J11" s="47">
        <v>5020.87</v>
      </c>
      <c r="K11" s="95">
        <f t="shared" si="0"/>
        <v>9355.77</v>
      </c>
      <c r="L11" s="48">
        <v>6655.86</v>
      </c>
      <c r="M11" s="92" t="s">
        <v>192</v>
      </c>
    </row>
    <row r="12" spans="1:13" s="125" customFormat="1" ht="12" customHeight="1">
      <c r="A12" s="40" t="s">
        <v>171</v>
      </c>
      <c r="B12" s="38" t="s">
        <v>170</v>
      </c>
      <c r="C12" s="34" t="s">
        <v>199</v>
      </c>
      <c r="D12" s="34" t="s">
        <v>4</v>
      </c>
      <c r="E12" s="34" t="s">
        <v>275</v>
      </c>
      <c r="F12" s="40" t="s">
        <v>129</v>
      </c>
      <c r="G12" s="34" t="s">
        <v>6</v>
      </c>
      <c r="H12" s="47">
        <v>7310.83</v>
      </c>
      <c r="I12" s="47">
        <v>7483.04</v>
      </c>
      <c r="J12" s="47">
        <v>1686.34</v>
      </c>
      <c r="K12" s="95">
        <f t="shared" si="0"/>
        <v>5796.7</v>
      </c>
      <c r="L12" s="48">
        <v>3655.42</v>
      </c>
      <c r="M12" s="92" t="s">
        <v>192</v>
      </c>
    </row>
    <row r="13" spans="1:13" s="125" customFormat="1" ht="12" customHeight="1">
      <c r="A13" s="40" t="s">
        <v>64</v>
      </c>
      <c r="B13" s="38" t="s">
        <v>58</v>
      </c>
      <c r="C13" s="34" t="s">
        <v>194</v>
      </c>
      <c r="D13" s="34" t="s">
        <v>12</v>
      </c>
      <c r="E13" s="34" t="s">
        <v>274</v>
      </c>
      <c r="F13" s="40" t="s">
        <v>130</v>
      </c>
      <c r="G13" s="34" t="s">
        <v>6</v>
      </c>
      <c r="H13" s="47">
        <v>4479.75</v>
      </c>
      <c r="I13" s="47">
        <v>5500.78</v>
      </c>
      <c r="J13" s="50">
        <v>919.33</v>
      </c>
      <c r="K13" s="95">
        <f t="shared" si="0"/>
        <v>4581.45</v>
      </c>
      <c r="L13" s="48">
        <v>2239.88</v>
      </c>
      <c r="M13" s="92" t="s">
        <v>192</v>
      </c>
    </row>
    <row r="14" spans="1:13" s="125" customFormat="1" ht="12" customHeight="1">
      <c r="A14" s="40" t="s">
        <v>48</v>
      </c>
      <c r="B14" s="38" t="s">
        <v>49</v>
      </c>
      <c r="C14" s="34" t="s">
        <v>212</v>
      </c>
      <c r="D14" s="34" t="s">
        <v>4</v>
      </c>
      <c r="E14" s="34" t="s">
        <v>83</v>
      </c>
      <c r="F14" s="40" t="s">
        <v>129</v>
      </c>
      <c r="G14" s="34" t="s">
        <v>6</v>
      </c>
      <c r="H14" s="47">
        <v>9602.15</v>
      </c>
      <c r="I14" s="47">
        <v>11657.24</v>
      </c>
      <c r="J14" s="47">
        <v>2646.36</v>
      </c>
      <c r="K14" s="95">
        <f t="shared" si="0"/>
        <v>9010.88</v>
      </c>
      <c r="L14" s="48">
        <v>4801.08</v>
      </c>
      <c r="M14" s="92" t="s">
        <v>192</v>
      </c>
    </row>
    <row r="15" spans="1:13" s="125" customFormat="1" ht="12" customHeight="1">
      <c r="A15" s="40" t="s">
        <v>50</v>
      </c>
      <c r="B15" s="38" t="s">
        <v>51</v>
      </c>
      <c r="C15" s="34" t="s">
        <v>194</v>
      </c>
      <c r="D15" s="34" t="s">
        <v>12</v>
      </c>
      <c r="E15" s="34" t="s">
        <v>83</v>
      </c>
      <c r="F15" s="40" t="s">
        <v>130</v>
      </c>
      <c r="G15" s="34" t="s">
        <v>6</v>
      </c>
      <c r="H15" s="47">
        <v>4479.75</v>
      </c>
      <c r="I15" s="47">
        <v>5219.81</v>
      </c>
      <c r="J15" s="50">
        <v>799.81</v>
      </c>
      <c r="K15" s="95">
        <f t="shared" si="0"/>
        <v>4420</v>
      </c>
      <c r="L15" s="48">
        <v>2239.88</v>
      </c>
      <c r="M15" s="92" t="s">
        <v>192</v>
      </c>
    </row>
    <row r="16" spans="1:13" s="125" customFormat="1" ht="12" customHeight="1">
      <c r="A16" s="40" t="s">
        <v>30</v>
      </c>
      <c r="B16" s="38" t="s">
        <v>31</v>
      </c>
      <c r="C16" s="34" t="s">
        <v>195</v>
      </c>
      <c r="D16" s="34" t="s">
        <v>4</v>
      </c>
      <c r="E16" s="34" t="s">
        <v>10</v>
      </c>
      <c r="F16" s="40" t="s">
        <v>129</v>
      </c>
      <c r="G16" s="34" t="s">
        <v>6</v>
      </c>
      <c r="H16" s="47">
        <v>10706.32</v>
      </c>
      <c r="I16" s="47">
        <v>12419.32</v>
      </c>
      <c r="J16" s="47">
        <v>3414.71</v>
      </c>
      <c r="K16" s="95">
        <f t="shared" si="0"/>
        <v>9004.61</v>
      </c>
      <c r="L16" s="48">
        <v>5353.16</v>
      </c>
      <c r="M16" s="92" t="s">
        <v>192</v>
      </c>
    </row>
    <row r="17" spans="1:13" s="125" customFormat="1" ht="12" customHeight="1">
      <c r="A17" s="40" t="s">
        <v>39</v>
      </c>
      <c r="B17" s="38" t="s">
        <v>36</v>
      </c>
      <c r="C17" s="34" t="s">
        <v>212</v>
      </c>
      <c r="D17" s="34" t="s">
        <v>4</v>
      </c>
      <c r="E17" s="34" t="s">
        <v>5</v>
      </c>
      <c r="F17" s="40" t="s">
        <v>129</v>
      </c>
      <c r="G17" s="34" t="s">
        <v>6</v>
      </c>
      <c r="H17" s="47">
        <v>9602.15</v>
      </c>
      <c r="I17" s="47">
        <v>9986.23</v>
      </c>
      <c r="J17" s="47">
        <v>3259.39</v>
      </c>
      <c r="K17" s="95">
        <f t="shared" si="0"/>
        <v>6726.84</v>
      </c>
      <c r="L17" s="48">
        <v>4801.08</v>
      </c>
      <c r="M17" s="92" t="s">
        <v>192</v>
      </c>
    </row>
    <row r="18" spans="1:13" s="125" customFormat="1" ht="12" customHeight="1">
      <c r="A18" s="40" t="s">
        <v>69</v>
      </c>
      <c r="B18" s="38" t="s">
        <v>53</v>
      </c>
      <c r="C18" s="34" t="s">
        <v>212</v>
      </c>
      <c r="D18" s="34" t="s">
        <v>4</v>
      </c>
      <c r="E18" s="34" t="s">
        <v>145</v>
      </c>
      <c r="F18" s="40" t="s">
        <v>129</v>
      </c>
      <c r="G18" s="34" t="s">
        <v>6</v>
      </c>
      <c r="H18" s="47">
        <v>9602.15</v>
      </c>
      <c r="I18" s="47">
        <v>9986.23</v>
      </c>
      <c r="J18" s="47">
        <v>2658.79</v>
      </c>
      <c r="K18" s="95">
        <f t="shared" si="0"/>
        <v>7327.44</v>
      </c>
      <c r="L18" s="48">
        <v>4801.08</v>
      </c>
      <c r="M18" s="92" t="s">
        <v>192</v>
      </c>
    </row>
    <row r="19" spans="1:13" s="125" customFormat="1" ht="12" customHeight="1">
      <c r="A19" s="40" t="s">
        <v>28</v>
      </c>
      <c r="B19" s="38" t="s">
        <v>29</v>
      </c>
      <c r="C19" s="34" t="s">
        <v>195</v>
      </c>
      <c r="D19" s="34" t="s">
        <v>4</v>
      </c>
      <c r="E19" s="34" t="s">
        <v>9</v>
      </c>
      <c r="F19" s="40" t="s">
        <v>129</v>
      </c>
      <c r="G19" s="34" t="s">
        <v>6</v>
      </c>
      <c r="H19" s="47">
        <v>10706.32</v>
      </c>
      <c r="I19" s="47">
        <v>12419.32</v>
      </c>
      <c r="J19" s="47">
        <v>3103.54</v>
      </c>
      <c r="K19" s="95">
        <f t="shared" si="0"/>
        <v>9315.779999999999</v>
      </c>
      <c r="L19" s="48">
        <v>5353.16</v>
      </c>
      <c r="M19" s="92" t="s">
        <v>193</v>
      </c>
    </row>
    <row r="20" spans="1:13" s="125" customFormat="1" ht="12" customHeight="1">
      <c r="A20" s="40" t="s">
        <v>65</v>
      </c>
      <c r="B20" s="38" t="s">
        <v>57</v>
      </c>
      <c r="C20" s="34" t="s">
        <v>141</v>
      </c>
      <c r="D20" s="34" t="s">
        <v>4</v>
      </c>
      <c r="E20" s="34" t="s">
        <v>5</v>
      </c>
      <c r="F20" s="40" t="s">
        <v>207</v>
      </c>
      <c r="G20" s="34" t="s">
        <v>6</v>
      </c>
      <c r="H20" s="47">
        <v>9092.01</v>
      </c>
      <c r="I20" s="47">
        <v>11634.01</v>
      </c>
      <c r="J20" s="47">
        <v>3280.18</v>
      </c>
      <c r="K20" s="95">
        <f>I20-J20</f>
        <v>8353.83</v>
      </c>
      <c r="L20" s="48">
        <v>4546.01</v>
      </c>
      <c r="M20" s="92" t="s">
        <v>237</v>
      </c>
    </row>
    <row r="21" spans="1:13" s="125" customFormat="1" ht="12" customHeight="1">
      <c r="A21" s="40" t="s">
        <v>179</v>
      </c>
      <c r="B21" s="38" t="s">
        <v>178</v>
      </c>
      <c r="C21" s="34" t="s">
        <v>199</v>
      </c>
      <c r="D21" s="34" t="s">
        <v>4</v>
      </c>
      <c r="E21" s="34" t="s">
        <v>9</v>
      </c>
      <c r="F21" s="40" t="s">
        <v>129</v>
      </c>
      <c r="G21" s="34" t="s">
        <v>6</v>
      </c>
      <c r="H21" s="47">
        <v>7310.83</v>
      </c>
      <c r="I21" s="47">
        <v>7310.83</v>
      </c>
      <c r="J21" s="47">
        <v>1750.84</v>
      </c>
      <c r="K21" s="95">
        <f t="shared" si="0"/>
        <v>5559.99</v>
      </c>
      <c r="L21" s="48">
        <v>3655.42</v>
      </c>
      <c r="M21" s="92" t="s">
        <v>192</v>
      </c>
    </row>
    <row r="22" spans="1:13" s="125" customFormat="1" ht="12" customHeight="1">
      <c r="A22" s="40" t="s">
        <v>140</v>
      </c>
      <c r="B22" s="38" t="s">
        <v>52</v>
      </c>
      <c r="C22" s="34" t="s">
        <v>217</v>
      </c>
      <c r="D22" s="34" t="s">
        <v>15</v>
      </c>
      <c r="E22" s="34" t="s">
        <v>16</v>
      </c>
      <c r="F22" s="40" t="s">
        <v>82</v>
      </c>
      <c r="G22" s="34" t="s">
        <v>17</v>
      </c>
      <c r="H22" s="47">
        <v>13444.21</v>
      </c>
      <c r="I22" s="47">
        <v>15866.68</v>
      </c>
      <c r="J22" s="47">
        <v>3850.85</v>
      </c>
      <c r="K22" s="95">
        <f t="shared" si="0"/>
        <v>12015.83</v>
      </c>
      <c r="L22" s="48">
        <v>6722.11</v>
      </c>
      <c r="M22" s="92" t="s">
        <v>192</v>
      </c>
    </row>
    <row r="23" spans="1:13" s="125" customFormat="1" ht="12" customHeight="1">
      <c r="A23" s="40" t="s">
        <v>121</v>
      </c>
      <c r="B23" s="38" t="s">
        <v>120</v>
      </c>
      <c r="C23" s="34" t="s">
        <v>196</v>
      </c>
      <c r="D23" s="34" t="s">
        <v>15</v>
      </c>
      <c r="E23" s="34" t="s">
        <v>16</v>
      </c>
      <c r="F23" s="40" t="s">
        <v>82</v>
      </c>
      <c r="G23" s="34" t="s">
        <v>17</v>
      </c>
      <c r="H23" s="47">
        <v>10814.27</v>
      </c>
      <c r="I23" s="47">
        <v>13035.26</v>
      </c>
      <c r="J23" s="47">
        <v>5815.44</v>
      </c>
      <c r="K23" s="95">
        <f t="shared" si="0"/>
        <v>7219.820000000001</v>
      </c>
      <c r="L23" s="48">
        <v>5407.14</v>
      </c>
      <c r="M23" s="92" t="s">
        <v>225</v>
      </c>
    </row>
    <row r="24" spans="1:13" s="125" customFormat="1" ht="12" customHeight="1">
      <c r="A24" s="40" t="s">
        <v>63</v>
      </c>
      <c r="B24" s="38" t="s">
        <v>59</v>
      </c>
      <c r="C24" s="34" t="s">
        <v>198</v>
      </c>
      <c r="D24" s="34" t="s">
        <v>12</v>
      </c>
      <c r="E24" s="34" t="s">
        <v>275</v>
      </c>
      <c r="F24" s="40" t="s">
        <v>130</v>
      </c>
      <c r="G24" s="34" t="s">
        <v>6</v>
      </c>
      <c r="H24" s="47">
        <v>4214.81</v>
      </c>
      <c r="I24" s="47">
        <v>4720.58</v>
      </c>
      <c r="J24" s="47">
        <v>1003.4</v>
      </c>
      <c r="K24" s="95">
        <f t="shared" si="0"/>
        <v>3717.18</v>
      </c>
      <c r="L24" s="48">
        <v>2107.41</v>
      </c>
      <c r="M24" s="92" t="s">
        <v>193</v>
      </c>
    </row>
    <row r="25" spans="1:13" s="125" customFormat="1" ht="12" customHeight="1">
      <c r="A25" s="40" t="s">
        <v>26</v>
      </c>
      <c r="B25" s="38" t="s">
        <v>27</v>
      </c>
      <c r="C25" s="34" t="s">
        <v>195</v>
      </c>
      <c r="D25" s="34" t="s">
        <v>4</v>
      </c>
      <c r="E25" s="34" t="s">
        <v>146</v>
      </c>
      <c r="F25" s="40" t="s">
        <v>129</v>
      </c>
      <c r="G25" s="34" t="s">
        <v>6</v>
      </c>
      <c r="H25" s="47">
        <v>10706.32</v>
      </c>
      <c r="I25" s="47">
        <v>14165.2</v>
      </c>
      <c r="J25" s="47">
        <v>7579.9</v>
      </c>
      <c r="K25" s="95">
        <f t="shared" si="0"/>
        <v>6585.300000000001</v>
      </c>
      <c r="L25" s="49">
        <v>0</v>
      </c>
      <c r="M25" s="92" t="s">
        <v>225</v>
      </c>
    </row>
    <row r="26" spans="1:13" s="125" customFormat="1" ht="12" customHeight="1">
      <c r="A26" s="40" t="s">
        <v>169</v>
      </c>
      <c r="B26" s="38" t="s">
        <v>60</v>
      </c>
      <c r="C26" s="34" t="s">
        <v>13</v>
      </c>
      <c r="D26" s="34" t="s">
        <v>12</v>
      </c>
      <c r="E26" s="34" t="s">
        <v>146</v>
      </c>
      <c r="F26" s="40" t="s">
        <v>130</v>
      </c>
      <c r="G26" s="34" t="s">
        <v>6</v>
      </c>
      <c r="H26" s="47">
        <v>4214.81</v>
      </c>
      <c r="I26" s="47">
        <v>4299.1</v>
      </c>
      <c r="J26" s="50">
        <v>679.8</v>
      </c>
      <c r="K26" s="95">
        <f t="shared" si="0"/>
        <v>3619.3</v>
      </c>
      <c r="L26" s="48">
        <v>2107.41</v>
      </c>
      <c r="M26" s="92" t="s">
        <v>193</v>
      </c>
    </row>
    <row r="27" spans="1:13" s="125" customFormat="1" ht="12" customHeight="1">
      <c r="A27" s="40" t="s">
        <v>40</v>
      </c>
      <c r="B27" s="38" t="s">
        <v>41</v>
      </c>
      <c r="C27" s="34" t="s">
        <v>194</v>
      </c>
      <c r="D27" s="34" t="s">
        <v>12</v>
      </c>
      <c r="E27" s="34" t="s">
        <v>5</v>
      </c>
      <c r="F27" s="40" t="s">
        <v>130</v>
      </c>
      <c r="G27" s="34" t="s">
        <v>6</v>
      </c>
      <c r="H27" s="47">
        <v>4479.75</v>
      </c>
      <c r="I27" s="47">
        <v>5111.98</v>
      </c>
      <c r="J27" s="47">
        <v>2984.76</v>
      </c>
      <c r="K27" s="95">
        <f t="shared" si="0"/>
        <v>2127.2199999999993</v>
      </c>
      <c r="L27" s="48">
        <v>2239.88</v>
      </c>
      <c r="M27" s="92" t="s">
        <v>225</v>
      </c>
    </row>
    <row r="28" spans="1:13" s="125" customFormat="1" ht="12" customHeight="1">
      <c r="A28" s="40" t="s">
        <v>177</v>
      </c>
      <c r="B28" s="38" t="s">
        <v>172</v>
      </c>
      <c r="C28" s="34" t="s">
        <v>199</v>
      </c>
      <c r="D28" s="34" t="s">
        <v>4</v>
      </c>
      <c r="E28" s="34" t="s">
        <v>10</v>
      </c>
      <c r="F28" s="40" t="s">
        <v>129</v>
      </c>
      <c r="G28" s="34" t="s">
        <v>6</v>
      </c>
      <c r="H28" s="47">
        <v>7310.83</v>
      </c>
      <c r="I28" s="47">
        <v>7310.83</v>
      </c>
      <c r="J28" s="47">
        <v>2077.54</v>
      </c>
      <c r="K28" s="95">
        <f t="shared" si="0"/>
        <v>5233.29</v>
      </c>
      <c r="L28" s="48">
        <v>3655.42</v>
      </c>
      <c r="M28" s="92" t="s">
        <v>192</v>
      </c>
    </row>
    <row r="29" spans="1:13" s="125" customFormat="1" ht="12" customHeight="1">
      <c r="A29" s="40" t="s">
        <v>68</v>
      </c>
      <c r="B29" s="38" t="s">
        <v>54</v>
      </c>
      <c r="C29" s="34" t="s">
        <v>141</v>
      </c>
      <c r="D29" s="34" t="s">
        <v>4</v>
      </c>
      <c r="E29" s="34" t="s">
        <v>9</v>
      </c>
      <c r="F29" s="40" t="s">
        <v>129</v>
      </c>
      <c r="G29" s="34" t="s">
        <v>6</v>
      </c>
      <c r="H29" s="47">
        <v>9092.01</v>
      </c>
      <c r="I29" s="47">
        <v>13561.61</v>
      </c>
      <c r="J29" s="47">
        <v>9670.54</v>
      </c>
      <c r="K29" s="95">
        <f t="shared" si="0"/>
        <v>3891.0699999999997</v>
      </c>
      <c r="L29" s="48">
        <v>4546.01</v>
      </c>
      <c r="M29" s="92" t="s">
        <v>225</v>
      </c>
    </row>
    <row r="30" spans="1:13" s="125" customFormat="1" ht="12" customHeight="1">
      <c r="A30" s="40" t="s">
        <v>37</v>
      </c>
      <c r="B30" s="38" t="s">
        <v>38</v>
      </c>
      <c r="C30" s="34" t="s">
        <v>194</v>
      </c>
      <c r="D30" s="34" t="s">
        <v>12</v>
      </c>
      <c r="E30" s="34" t="s">
        <v>145</v>
      </c>
      <c r="F30" s="40" t="s">
        <v>130</v>
      </c>
      <c r="G30" s="34" t="s">
        <v>6</v>
      </c>
      <c r="H30" s="47">
        <v>4479.75</v>
      </c>
      <c r="I30" s="47">
        <v>7959.56</v>
      </c>
      <c r="J30" s="47">
        <v>5461.56</v>
      </c>
      <c r="K30" s="95">
        <f t="shared" si="0"/>
        <v>2498</v>
      </c>
      <c r="L30" s="48">
        <v>2239.88</v>
      </c>
      <c r="M30" s="92" t="s">
        <v>237</v>
      </c>
    </row>
    <row r="31" spans="1:13" s="125" customFormat="1" ht="12" customHeight="1">
      <c r="A31" s="40" t="s">
        <v>46</v>
      </c>
      <c r="B31" s="38" t="s">
        <v>47</v>
      </c>
      <c r="C31" s="34" t="s">
        <v>212</v>
      </c>
      <c r="D31" s="34" t="s">
        <v>4</v>
      </c>
      <c r="E31" s="34" t="s">
        <v>5</v>
      </c>
      <c r="F31" s="40" t="s">
        <v>208</v>
      </c>
      <c r="G31" s="34" t="s">
        <v>6</v>
      </c>
      <c r="H31" s="47">
        <v>9602.15</v>
      </c>
      <c r="I31" s="47">
        <v>11648.27</v>
      </c>
      <c r="J31" s="47">
        <v>2792.64</v>
      </c>
      <c r="K31" s="95">
        <f t="shared" si="0"/>
        <v>8855.630000000001</v>
      </c>
      <c r="L31" s="48">
        <v>4801.08</v>
      </c>
      <c r="M31" s="92" t="s">
        <v>192</v>
      </c>
    </row>
    <row r="32" spans="1:13" s="125" customFormat="1" ht="12" customHeight="1">
      <c r="A32" s="40" t="s">
        <v>34</v>
      </c>
      <c r="B32" s="38" t="s">
        <v>35</v>
      </c>
      <c r="C32" s="34" t="s">
        <v>198</v>
      </c>
      <c r="D32" s="34" t="s">
        <v>12</v>
      </c>
      <c r="E32" s="34" t="s">
        <v>145</v>
      </c>
      <c r="F32" s="40" t="s">
        <v>130</v>
      </c>
      <c r="G32" s="34" t="s">
        <v>6</v>
      </c>
      <c r="H32" s="47">
        <v>4764.38</v>
      </c>
      <c r="I32" s="47">
        <v>5431.39</v>
      </c>
      <c r="J32" s="47">
        <v>1065.94</v>
      </c>
      <c r="K32" s="95">
        <f t="shared" si="0"/>
        <v>4365.450000000001</v>
      </c>
      <c r="L32" s="48">
        <v>2382.19</v>
      </c>
      <c r="M32" s="92" t="s">
        <v>192</v>
      </c>
    </row>
    <row r="33" spans="1:13" s="125" customFormat="1" ht="12" customHeight="1">
      <c r="A33" s="40" t="s">
        <v>67</v>
      </c>
      <c r="B33" s="38" t="s">
        <v>55</v>
      </c>
      <c r="C33" s="34" t="s">
        <v>141</v>
      </c>
      <c r="D33" s="34" t="s">
        <v>4</v>
      </c>
      <c r="E33" s="34" t="s">
        <v>147</v>
      </c>
      <c r="F33" s="40" t="s">
        <v>81</v>
      </c>
      <c r="G33" s="34" t="s">
        <v>18</v>
      </c>
      <c r="H33" s="47">
        <v>9092.01</v>
      </c>
      <c r="I33" s="47">
        <v>10701.39</v>
      </c>
      <c r="J33" s="47">
        <v>3629.85</v>
      </c>
      <c r="K33" s="95">
        <f t="shared" si="0"/>
        <v>7071.539999999999</v>
      </c>
      <c r="L33" s="48">
        <v>4546.01</v>
      </c>
      <c r="M33" s="92" t="s">
        <v>225</v>
      </c>
    </row>
    <row r="34" spans="1:13" s="125" customFormat="1" ht="12" customHeight="1">
      <c r="A34" s="40" t="s">
        <v>42</v>
      </c>
      <c r="B34" s="38" t="s">
        <v>43</v>
      </c>
      <c r="C34" s="34" t="s">
        <v>194</v>
      </c>
      <c r="D34" s="34" t="s">
        <v>12</v>
      </c>
      <c r="E34" s="34" t="s">
        <v>10</v>
      </c>
      <c r="F34" s="40" t="s">
        <v>130</v>
      </c>
      <c r="G34" s="34" t="s">
        <v>6</v>
      </c>
      <c r="H34" s="47">
        <v>4479.75</v>
      </c>
      <c r="I34" s="47">
        <v>4658.94</v>
      </c>
      <c r="J34" s="47">
        <v>1233.3</v>
      </c>
      <c r="K34" s="95">
        <f t="shared" si="0"/>
        <v>3425.6399999999994</v>
      </c>
      <c r="L34" s="48">
        <v>2239.88</v>
      </c>
      <c r="M34" s="92" t="s">
        <v>192</v>
      </c>
    </row>
    <row r="35" spans="1:13" s="125" customFormat="1" ht="12" customHeight="1">
      <c r="A35" s="40" t="s">
        <v>66</v>
      </c>
      <c r="B35" s="38" t="s">
        <v>56</v>
      </c>
      <c r="C35" s="34" t="s">
        <v>141</v>
      </c>
      <c r="D35" s="34" t="s">
        <v>4</v>
      </c>
      <c r="E35" s="34" t="s">
        <v>147</v>
      </c>
      <c r="F35" s="40" t="s">
        <v>81</v>
      </c>
      <c r="G35" s="34" t="s">
        <v>18</v>
      </c>
      <c r="H35" s="47">
        <v>9092.01</v>
      </c>
      <c r="I35" s="47">
        <v>9950.48</v>
      </c>
      <c r="J35" s="47">
        <v>4491.05</v>
      </c>
      <c r="K35" s="95">
        <f t="shared" si="0"/>
        <v>5459.429999999999</v>
      </c>
      <c r="L35" s="48">
        <v>4546.01</v>
      </c>
      <c r="M35" s="92" t="s">
        <v>225</v>
      </c>
    </row>
    <row r="36" spans="1:13" s="126" customFormat="1" ht="12" customHeight="1">
      <c r="A36" s="41" t="s">
        <v>272</v>
      </c>
      <c r="B36" s="39" t="s">
        <v>271</v>
      </c>
      <c r="C36" s="35"/>
      <c r="D36" s="35" t="s">
        <v>230</v>
      </c>
      <c r="E36" s="35" t="s">
        <v>146</v>
      </c>
      <c r="F36" s="41" t="s">
        <v>303</v>
      </c>
      <c r="G36" s="35" t="s">
        <v>18</v>
      </c>
      <c r="H36" s="51">
        <v>850</v>
      </c>
      <c r="I36" s="52">
        <v>1251.74</v>
      </c>
      <c r="J36" s="52">
        <v>231</v>
      </c>
      <c r="K36" s="52">
        <f aca="true" t="shared" si="1" ref="K36:K57">I36-J36</f>
        <v>1020.74</v>
      </c>
      <c r="L36" s="52"/>
      <c r="M36" s="137" t="s">
        <v>238</v>
      </c>
    </row>
    <row r="37" spans="1:13" s="126" customFormat="1" ht="12" customHeight="1">
      <c r="A37" s="41" t="s">
        <v>233</v>
      </c>
      <c r="B37" s="39" t="s">
        <v>232</v>
      </c>
      <c r="C37" s="35"/>
      <c r="D37" s="35" t="s">
        <v>234</v>
      </c>
      <c r="E37" s="35" t="s">
        <v>5</v>
      </c>
      <c r="F37" s="41" t="s">
        <v>303</v>
      </c>
      <c r="G37" s="35" t="s">
        <v>17</v>
      </c>
      <c r="H37" s="51">
        <v>1000</v>
      </c>
      <c r="I37" s="51">
        <v>1253</v>
      </c>
      <c r="J37" s="53">
        <v>0</v>
      </c>
      <c r="K37" s="52">
        <f t="shared" si="1"/>
        <v>1253</v>
      </c>
      <c r="L37" s="52"/>
      <c r="M37" s="137" t="s">
        <v>238</v>
      </c>
    </row>
    <row r="38" spans="1:13" s="126" customFormat="1" ht="12" customHeight="1">
      <c r="A38" s="41" t="s">
        <v>229</v>
      </c>
      <c r="B38" s="39" t="s">
        <v>228</v>
      </c>
      <c r="C38" s="35"/>
      <c r="D38" s="35" t="s">
        <v>230</v>
      </c>
      <c r="E38" s="35" t="s">
        <v>9</v>
      </c>
      <c r="F38" s="41" t="s">
        <v>303</v>
      </c>
      <c r="G38" s="35" t="s">
        <v>17</v>
      </c>
      <c r="H38" s="51">
        <v>1000</v>
      </c>
      <c r="I38" s="51">
        <v>1253</v>
      </c>
      <c r="J38" s="53">
        <v>0</v>
      </c>
      <c r="K38" s="52">
        <f t="shared" si="1"/>
        <v>1253</v>
      </c>
      <c r="L38" s="52"/>
      <c r="M38" s="137" t="s">
        <v>238</v>
      </c>
    </row>
    <row r="39" spans="1:13" s="126" customFormat="1" ht="12" customHeight="1">
      <c r="A39" s="41" t="s">
        <v>240</v>
      </c>
      <c r="B39" s="39" t="s">
        <v>239</v>
      </c>
      <c r="C39" s="35"/>
      <c r="D39" s="35" t="s">
        <v>230</v>
      </c>
      <c r="E39" s="35" t="s">
        <v>146</v>
      </c>
      <c r="F39" s="41" t="s">
        <v>303</v>
      </c>
      <c r="G39" s="35" t="s">
        <v>18</v>
      </c>
      <c r="H39" s="51">
        <v>850</v>
      </c>
      <c r="I39" s="51">
        <v>1103</v>
      </c>
      <c r="J39" s="53">
        <v>0</v>
      </c>
      <c r="K39" s="52">
        <f t="shared" si="1"/>
        <v>1103</v>
      </c>
      <c r="L39" s="52"/>
      <c r="M39" s="137" t="s">
        <v>238</v>
      </c>
    </row>
    <row r="40" spans="1:13" s="127" customFormat="1" ht="12" customHeight="1">
      <c r="A40" s="42" t="s">
        <v>123</v>
      </c>
      <c r="B40" s="31" t="s">
        <v>253</v>
      </c>
      <c r="C40" s="36"/>
      <c r="D40" s="36" t="s">
        <v>77</v>
      </c>
      <c r="E40" s="36" t="s">
        <v>247</v>
      </c>
      <c r="F40" s="42" t="s">
        <v>254</v>
      </c>
      <c r="G40" s="36" t="s">
        <v>6</v>
      </c>
      <c r="H40" s="54">
        <v>6525.15</v>
      </c>
      <c r="I40" s="54">
        <v>6525.15</v>
      </c>
      <c r="J40" s="54">
        <v>0</v>
      </c>
      <c r="K40" s="54">
        <f t="shared" si="1"/>
        <v>6525.15</v>
      </c>
      <c r="L40" s="54"/>
      <c r="M40" s="138" t="s">
        <v>283</v>
      </c>
    </row>
    <row r="41" spans="1:13" s="127" customFormat="1" ht="12" customHeight="1">
      <c r="A41" s="42" t="s">
        <v>250</v>
      </c>
      <c r="B41" s="31" t="s">
        <v>249</v>
      </c>
      <c r="C41" s="36"/>
      <c r="D41" s="36" t="s">
        <v>77</v>
      </c>
      <c r="E41" s="36" t="s">
        <v>247</v>
      </c>
      <c r="F41" s="42" t="s">
        <v>124</v>
      </c>
      <c r="G41" s="36" t="s">
        <v>6</v>
      </c>
      <c r="H41" s="54">
        <v>5900</v>
      </c>
      <c r="I41" s="54">
        <v>5900</v>
      </c>
      <c r="J41" s="54">
        <v>0</v>
      </c>
      <c r="K41" s="54">
        <f t="shared" si="1"/>
        <v>5900</v>
      </c>
      <c r="L41" s="54"/>
      <c r="M41" s="138" t="s">
        <v>248</v>
      </c>
    </row>
    <row r="42" spans="1:13" s="127" customFormat="1" ht="12" customHeight="1">
      <c r="A42" s="42" t="s">
        <v>258</v>
      </c>
      <c r="B42" s="31" t="s">
        <v>257</v>
      </c>
      <c r="C42" s="36"/>
      <c r="D42" s="36" t="s">
        <v>77</v>
      </c>
      <c r="E42" s="36" t="s">
        <v>247</v>
      </c>
      <c r="F42" s="42" t="s">
        <v>124</v>
      </c>
      <c r="G42" s="36" t="s">
        <v>6</v>
      </c>
      <c r="H42" s="54">
        <v>5900</v>
      </c>
      <c r="I42" s="54">
        <v>5900</v>
      </c>
      <c r="J42" s="54">
        <v>0</v>
      </c>
      <c r="K42" s="54">
        <f t="shared" si="1"/>
        <v>5900</v>
      </c>
      <c r="L42" s="54"/>
      <c r="M42" s="138" t="s">
        <v>248</v>
      </c>
    </row>
    <row r="43" spans="1:13" s="127" customFormat="1" ht="12" customHeight="1">
      <c r="A43" s="42" t="s">
        <v>184</v>
      </c>
      <c r="B43" s="31" t="s">
        <v>181</v>
      </c>
      <c r="C43" s="36"/>
      <c r="D43" s="36" t="s">
        <v>77</v>
      </c>
      <c r="E43" s="36" t="s">
        <v>186</v>
      </c>
      <c r="F43" s="42" t="s">
        <v>124</v>
      </c>
      <c r="G43" s="36" t="s">
        <v>17</v>
      </c>
      <c r="H43" s="54">
        <v>2500</v>
      </c>
      <c r="I43" s="54">
        <v>2500</v>
      </c>
      <c r="J43" s="54">
        <v>0</v>
      </c>
      <c r="K43" s="54">
        <f t="shared" si="1"/>
        <v>2500</v>
      </c>
      <c r="L43" s="54"/>
      <c r="M43" s="138" t="s">
        <v>189</v>
      </c>
    </row>
    <row r="44" spans="1:13" s="127" customFormat="1" ht="12" customHeight="1">
      <c r="A44" s="42" t="s">
        <v>74</v>
      </c>
      <c r="B44" s="31" t="s">
        <v>71</v>
      </c>
      <c r="C44" s="36"/>
      <c r="D44" s="36" t="s">
        <v>77</v>
      </c>
      <c r="E44" s="36" t="s">
        <v>146</v>
      </c>
      <c r="F44" s="42" t="s">
        <v>124</v>
      </c>
      <c r="G44" s="36" t="s">
        <v>6</v>
      </c>
      <c r="H44" s="54">
        <v>3750</v>
      </c>
      <c r="I44" s="54">
        <v>3750</v>
      </c>
      <c r="J44" s="54">
        <v>0</v>
      </c>
      <c r="K44" s="54">
        <f t="shared" si="1"/>
        <v>3750</v>
      </c>
      <c r="L44" s="54"/>
      <c r="M44" s="138" t="s">
        <v>282</v>
      </c>
    </row>
    <row r="45" spans="1:13" s="127" customFormat="1" ht="12" customHeight="1">
      <c r="A45" s="42" t="s">
        <v>183</v>
      </c>
      <c r="B45" s="31" t="s">
        <v>180</v>
      </c>
      <c r="C45" s="36"/>
      <c r="D45" s="36" t="s">
        <v>77</v>
      </c>
      <c r="E45" s="36" t="s">
        <v>186</v>
      </c>
      <c r="F45" s="42" t="s">
        <v>124</v>
      </c>
      <c r="G45" s="36" t="s">
        <v>17</v>
      </c>
      <c r="H45" s="54">
        <v>2500</v>
      </c>
      <c r="I45" s="54">
        <v>2500</v>
      </c>
      <c r="J45" s="54">
        <v>0</v>
      </c>
      <c r="K45" s="54">
        <f t="shared" si="1"/>
        <v>2500</v>
      </c>
      <c r="L45" s="54"/>
      <c r="M45" s="138" t="s">
        <v>189</v>
      </c>
    </row>
    <row r="46" spans="1:13" s="127" customFormat="1" ht="12" customHeight="1">
      <c r="A46" s="42" t="s">
        <v>268</v>
      </c>
      <c r="B46" s="31" t="s">
        <v>267</v>
      </c>
      <c r="C46" s="36"/>
      <c r="D46" s="36" t="s">
        <v>77</v>
      </c>
      <c r="E46" s="36" t="s">
        <v>247</v>
      </c>
      <c r="F46" s="42" t="s">
        <v>269</v>
      </c>
      <c r="G46" s="36" t="s">
        <v>6</v>
      </c>
      <c r="H46" s="54">
        <v>6500</v>
      </c>
      <c r="I46" s="54">
        <v>6500</v>
      </c>
      <c r="J46" s="54">
        <v>0</v>
      </c>
      <c r="K46" s="54">
        <f t="shared" si="1"/>
        <v>6500</v>
      </c>
      <c r="L46" s="54"/>
      <c r="M46" s="138" t="s">
        <v>248</v>
      </c>
    </row>
    <row r="47" spans="1:13" s="127" customFormat="1" ht="12" customHeight="1">
      <c r="A47" s="42" t="s">
        <v>262</v>
      </c>
      <c r="B47" s="31" t="s">
        <v>261</v>
      </c>
      <c r="C47" s="36"/>
      <c r="D47" s="36" t="s">
        <v>77</v>
      </c>
      <c r="E47" s="36" t="s">
        <v>247</v>
      </c>
      <c r="F47" s="42" t="s">
        <v>124</v>
      </c>
      <c r="G47" s="36" t="s">
        <v>6</v>
      </c>
      <c r="H47" s="54">
        <v>5900</v>
      </c>
      <c r="I47" s="54">
        <v>5900</v>
      </c>
      <c r="J47" s="54">
        <v>0</v>
      </c>
      <c r="K47" s="54">
        <f t="shared" si="1"/>
        <v>5900</v>
      </c>
      <c r="L47" s="54"/>
      <c r="M47" s="138" t="s">
        <v>248</v>
      </c>
    </row>
    <row r="48" spans="1:13" s="127" customFormat="1" ht="12" customHeight="1">
      <c r="A48" s="42" t="s">
        <v>264</v>
      </c>
      <c r="B48" s="31" t="s">
        <v>263</v>
      </c>
      <c r="C48" s="36"/>
      <c r="D48" s="36" t="s">
        <v>77</v>
      </c>
      <c r="E48" s="36" t="s">
        <v>247</v>
      </c>
      <c r="F48" s="42" t="s">
        <v>124</v>
      </c>
      <c r="G48" s="36" t="s">
        <v>6</v>
      </c>
      <c r="H48" s="54">
        <v>5900</v>
      </c>
      <c r="I48" s="54">
        <v>5900</v>
      </c>
      <c r="J48" s="54">
        <v>0</v>
      </c>
      <c r="K48" s="54">
        <f t="shared" si="1"/>
        <v>5900</v>
      </c>
      <c r="L48" s="54"/>
      <c r="M48" s="138" t="s">
        <v>248</v>
      </c>
    </row>
    <row r="49" spans="1:13" s="127" customFormat="1" ht="12" customHeight="1">
      <c r="A49" s="42" t="s">
        <v>75</v>
      </c>
      <c r="B49" s="31" t="s">
        <v>72</v>
      </c>
      <c r="C49" s="36"/>
      <c r="D49" s="36" t="s">
        <v>77</v>
      </c>
      <c r="E49" s="36" t="s">
        <v>275</v>
      </c>
      <c r="F49" s="42" t="s">
        <v>124</v>
      </c>
      <c r="G49" s="36" t="s">
        <v>6</v>
      </c>
      <c r="H49" s="54">
        <v>3750</v>
      </c>
      <c r="I49" s="54">
        <v>3750</v>
      </c>
      <c r="J49" s="54">
        <v>0</v>
      </c>
      <c r="K49" s="54">
        <f t="shared" si="1"/>
        <v>3750</v>
      </c>
      <c r="L49" s="54"/>
      <c r="M49" s="138" t="s">
        <v>78</v>
      </c>
    </row>
    <row r="50" spans="1:13" s="127" customFormat="1" ht="12" customHeight="1">
      <c r="A50" s="42" t="s">
        <v>244</v>
      </c>
      <c r="B50" s="31" t="s">
        <v>243</v>
      </c>
      <c r="C50" s="36"/>
      <c r="D50" s="36" t="s">
        <v>77</v>
      </c>
      <c r="E50" s="36" t="s">
        <v>186</v>
      </c>
      <c r="F50" s="42" t="s">
        <v>124</v>
      </c>
      <c r="G50" s="36" t="s">
        <v>17</v>
      </c>
      <c r="H50" s="54">
        <v>2500</v>
      </c>
      <c r="I50" s="54">
        <v>2500</v>
      </c>
      <c r="J50" s="54">
        <v>0</v>
      </c>
      <c r="K50" s="54">
        <f t="shared" si="1"/>
        <v>2500</v>
      </c>
      <c r="L50" s="54"/>
      <c r="M50" s="138" t="s">
        <v>189</v>
      </c>
    </row>
    <row r="51" spans="1:13" s="127" customFormat="1" ht="12" customHeight="1">
      <c r="A51" s="42" t="s">
        <v>185</v>
      </c>
      <c r="B51" s="31" t="s">
        <v>182</v>
      </c>
      <c r="C51" s="36"/>
      <c r="D51" s="36" t="s">
        <v>77</v>
      </c>
      <c r="E51" s="36" t="s">
        <v>186</v>
      </c>
      <c r="F51" s="42" t="s">
        <v>124</v>
      </c>
      <c r="G51" s="36" t="s">
        <v>17</v>
      </c>
      <c r="H51" s="54">
        <v>2500</v>
      </c>
      <c r="I51" s="54">
        <v>2500</v>
      </c>
      <c r="J51" s="54">
        <v>0</v>
      </c>
      <c r="K51" s="54">
        <f t="shared" si="1"/>
        <v>2500</v>
      </c>
      <c r="L51" s="54"/>
      <c r="M51" s="138" t="s">
        <v>189</v>
      </c>
    </row>
    <row r="52" spans="1:13" s="127" customFormat="1" ht="12" customHeight="1">
      <c r="A52" s="42" t="s">
        <v>188</v>
      </c>
      <c r="B52" s="31" t="s">
        <v>187</v>
      </c>
      <c r="C52" s="36"/>
      <c r="D52" s="36" t="s">
        <v>77</v>
      </c>
      <c r="E52" s="36" t="s">
        <v>186</v>
      </c>
      <c r="F52" s="42" t="s">
        <v>124</v>
      </c>
      <c r="G52" s="36" t="s">
        <v>17</v>
      </c>
      <c r="H52" s="54">
        <v>2500</v>
      </c>
      <c r="I52" s="54">
        <v>2500</v>
      </c>
      <c r="J52" s="54">
        <v>0</v>
      </c>
      <c r="K52" s="54">
        <f t="shared" si="1"/>
        <v>2500</v>
      </c>
      <c r="L52" s="54"/>
      <c r="M52" s="138" t="s">
        <v>189</v>
      </c>
    </row>
    <row r="53" spans="1:13" s="127" customFormat="1" ht="12" customHeight="1">
      <c r="A53" s="42" t="s">
        <v>266</v>
      </c>
      <c r="B53" s="31" t="s">
        <v>265</v>
      </c>
      <c r="C53" s="36"/>
      <c r="D53" s="36" t="s">
        <v>77</v>
      </c>
      <c r="E53" s="36" t="s">
        <v>247</v>
      </c>
      <c r="F53" s="42" t="s">
        <v>124</v>
      </c>
      <c r="G53" s="36" t="s">
        <v>6</v>
      </c>
      <c r="H53" s="54">
        <v>5900</v>
      </c>
      <c r="I53" s="54">
        <v>5900</v>
      </c>
      <c r="J53" s="54">
        <v>0</v>
      </c>
      <c r="K53" s="54">
        <f t="shared" si="1"/>
        <v>5900</v>
      </c>
      <c r="L53" s="54"/>
      <c r="M53" s="138" t="s">
        <v>248</v>
      </c>
    </row>
    <row r="54" spans="1:13" s="127" customFormat="1" ht="12" customHeight="1">
      <c r="A54" s="42" t="s">
        <v>260</v>
      </c>
      <c r="B54" s="31" t="s">
        <v>259</v>
      </c>
      <c r="C54" s="36"/>
      <c r="D54" s="36" t="s">
        <v>77</v>
      </c>
      <c r="E54" s="36" t="s">
        <v>247</v>
      </c>
      <c r="F54" s="42" t="s">
        <v>124</v>
      </c>
      <c r="G54" s="36" t="s">
        <v>6</v>
      </c>
      <c r="H54" s="54">
        <v>5900</v>
      </c>
      <c r="I54" s="54">
        <v>5900</v>
      </c>
      <c r="J54" s="54">
        <v>0</v>
      </c>
      <c r="K54" s="54">
        <f t="shared" si="1"/>
        <v>5900</v>
      </c>
      <c r="L54" s="54"/>
      <c r="M54" s="138" t="s">
        <v>248</v>
      </c>
    </row>
    <row r="55" spans="1:13" s="127" customFormat="1" ht="12" customHeight="1">
      <c r="A55" s="42" t="s">
        <v>246</v>
      </c>
      <c r="B55" s="31" t="s">
        <v>245</v>
      </c>
      <c r="C55" s="36"/>
      <c r="D55" s="36" t="s">
        <v>77</v>
      </c>
      <c r="E55" s="36" t="s">
        <v>247</v>
      </c>
      <c r="F55" s="42" t="s">
        <v>124</v>
      </c>
      <c r="G55" s="36" t="s">
        <v>6</v>
      </c>
      <c r="H55" s="54">
        <v>5900</v>
      </c>
      <c r="I55" s="54">
        <v>5900</v>
      </c>
      <c r="J55" s="54">
        <v>0</v>
      </c>
      <c r="K55" s="54">
        <f t="shared" si="1"/>
        <v>5900</v>
      </c>
      <c r="L55" s="54"/>
      <c r="M55" s="138" t="s">
        <v>248</v>
      </c>
    </row>
    <row r="56" spans="1:13" s="127" customFormat="1" ht="12" customHeight="1">
      <c r="A56" s="42" t="s">
        <v>256</v>
      </c>
      <c r="B56" s="31" t="s">
        <v>255</v>
      </c>
      <c r="C56" s="36"/>
      <c r="D56" s="36" t="s">
        <v>77</v>
      </c>
      <c r="E56" s="36" t="s">
        <v>247</v>
      </c>
      <c r="F56" s="42" t="s">
        <v>124</v>
      </c>
      <c r="G56" s="36" t="s">
        <v>6</v>
      </c>
      <c r="H56" s="54">
        <v>5900</v>
      </c>
      <c r="I56" s="54">
        <v>5900</v>
      </c>
      <c r="J56" s="54">
        <v>0</v>
      </c>
      <c r="K56" s="54">
        <f t="shared" si="1"/>
        <v>5900</v>
      </c>
      <c r="L56" s="54"/>
      <c r="M56" s="138" t="s">
        <v>248</v>
      </c>
    </row>
    <row r="57" spans="1:13" s="127" customFormat="1" ht="12" customHeight="1">
      <c r="A57" s="42" t="s">
        <v>76</v>
      </c>
      <c r="B57" s="31" t="s">
        <v>251</v>
      </c>
      <c r="C57" s="36"/>
      <c r="D57" s="36" t="s">
        <v>77</v>
      </c>
      <c r="E57" s="36" t="s">
        <v>247</v>
      </c>
      <c r="F57" s="42" t="s">
        <v>124</v>
      </c>
      <c r="G57" s="36" t="s">
        <v>6</v>
      </c>
      <c r="H57" s="54">
        <v>5900</v>
      </c>
      <c r="I57" s="54">
        <v>5900</v>
      </c>
      <c r="J57" s="54">
        <v>0</v>
      </c>
      <c r="K57" s="54">
        <f t="shared" si="1"/>
        <v>5900</v>
      </c>
      <c r="L57" s="54"/>
      <c r="M57" s="138" t="s">
        <v>248</v>
      </c>
    </row>
    <row r="58" spans="1:13" s="140" customFormat="1" ht="12" customHeight="1">
      <c r="A58" s="141"/>
      <c r="F58" s="141"/>
      <c r="G58" s="140" t="s">
        <v>165</v>
      </c>
      <c r="H58" s="142">
        <f>SUM(H2:H57)</f>
        <v>431752.38000000006</v>
      </c>
      <c r="I58" s="142">
        <f>SUM(I2:I57)</f>
        <v>531148.7</v>
      </c>
      <c r="J58" s="142">
        <f>SUM(J2:J57)</f>
        <v>132839.32999999996</v>
      </c>
      <c r="K58" s="142">
        <f>SUM(K2:K57)</f>
        <v>398309.36999999994</v>
      </c>
      <c r="L58" s="142">
        <f>SUM(L2:L57)</f>
        <v>105997.86000000002</v>
      </c>
      <c r="M58" s="143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Barao</dc:creator>
  <cp:keywords/>
  <dc:description/>
  <cp:lastModifiedBy>deise</cp:lastModifiedBy>
  <cp:lastPrinted>2019-08-07T16:19:54Z</cp:lastPrinted>
  <dcterms:created xsi:type="dcterms:W3CDTF">2019-08-01T18:34:06Z</dcterms:created>
  <dcterms:modified xsi:type="dcterms:W3CDTF">2022-12-21T22:47:04Z</dcterms:modified>
  <cp:category/>
  <cp:version/>
  <cp:contentType/>
  <cp:contentStatus/>
</cp:coreProperties>
</file>