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169" activeTab="0"/>
  </bookViews>
  <sheets>
    <sheet name="Geral" sheetId="1" r:id="rId1"/>
  </sheets>
  <definedNames>
    <definedName name="Excel_BuiltIn__FilterDatabase" localSheetId="0">'Geral'!$A$2:$N$2</definedName>
    <definedName name="Excel_BuiltIn__FilterDatabase_1_1_1_1_1">NA()</definedName>
    <definedName name="Excel_BuiltIn__FilterDatabase_1_1_1_1_1_1">NA()</definedName>
    <definedName name="Excel_BuiltIn_Print_Titles_1">NA()</definedName>
  </definedNames>
  <calcPr fullCalcOnLoad="1"/>
</workbook>
</file>

<file path=xl/comments1.xml><?xml version="1.0" encoding="utf-8"?>
<comments xmlns="http://schemas.openxmlformats.org/spreadsheetml/2006/main">
  <authors>
    <author>Maria Eduarda macedo Chaves</author>
  </authors>
  <commentList>
    <comment ref="J139" authorId="0">
      <text>
        <r>
          <rPr>
            <b/>
            <sz val="9"/>
            <rFont val="Tahoma"/>
            <family val="0"/>
          </rPr>
          <t>Maria Eduarda macedo Chaves:</t>
        </r>
        <r>
          <rPr>
            <sz val="9"/>
            <rFont val="Tahoma"/>
            <family val="0"/>
          </rPr>
          <t xml:space="preserve">
 HOUVE SUPLEMENTAÇÃO DE 2200</t>
        </r>
      </text>
    </comment>
  </commentList>
</comments>
</file>

<file path=xl/sharedStrings.xml><?xml version="1.0" encoding="utf-8"?>
<sst xmlns="http://schemas.openxmlformats.org/spreadsheetml/2006/main" count="1200" uniqueCount="631">
  <si>
    <t>Fonte</t>
  </si>
  <si>
    <t>Coordenador</t>
  </si>
  <si>
    <t>Meta</t>
  </si>
  <si>
    <t>Título do Projeto</t>
  </si>
  <si>
    <t>Custeio</t>
  </si>
  <si>
    <t>Bolsas</t>
  </si>
  <si>
    <t>Capital</t>
  </si>
  <si>
    <t>Valor Proj.</t>
  </si>
  <si>
    <t>nº Bolsistas</t>
  </si>
  <si>
    <t>UEL</t>
  </si>
  <si>
    <t>UNICENTRO</t>
  </si>
  <si>
    <t>UFPR</t>
  </si>
  <si>
    <t>Estudo evolutivo em espécies de Ctenidae (Araneae): abordagem citogenômica integrada à análise de DNA barcoding.</t>
  </si>
  <si>
    <t>A Determinação dos Índices de Representação do Relevo como Suporte ao Plano de Manejo de Unidades de Conservação – Estudo de Caso Parque Nacional dos Campos Gerais /Pr.</t>
  </si>
  <si>
    <t>Surubim do Iguaçu, Steindachneridion melanodermatum: estudos para a conservação de uma espécie endêmica ameaçada de extinção</t>
  </si>
  <si>
    <t>Estudos espaciais, genéticos e demográficos para conservação in situ de microorquídeas raras e nativas da Mata Atlântica</t>
  </si>
  <si>
    <t>Ana Lúcia Dias</t>
  </si>
  <si>
    <t>Ronaldo Ferreira Maganhotto</t>
  </si>
  <si>
    <t>Maristela Cavicchioli Makrakis</t>
  </si>
  <si>
    <t>Viviane da Silva Pereira</t>
  </si>
  <si>
    <t xml:space="preserve">Ciências Biologicas </t>
  </si>
  <si>
    <t xml:space="preserve">Ciências Sociais Aplicadas </t>
  </si>
  <si>
    <t xml:space="preserve">Ciências Agrárias </t>
  </si>
  <si>
    <t>CP 09/2017  - Biodiversidade do Paraná - Boticário</t>
  </si>
  <si>
    <t>CV</t>
  </si>
  <si>
    <t>013/2018</t>
  </si>
  <si>
    <t>014/2018</t>
  </si>
  <si>
    <t>015/2018</t>
  </si>
  <si>
    <t>016/2018</t>
  </si>
  <si>
    <t>UNIOESTE TOLEDO</t>
  </si>
  <si>
    <t>001/2018</t>
  </si>
  <si>
    <t>UEPG</t>
  </si>
  <si>
    <t>Francisco Carlos Serbena</t>
  </si>
  <si>
    <t>Multisciplinar</t>
  </si>
  <si>
    <t>Complexo de Laboratórios Multiusuários da UEPG IV</t>
  </si>
  <si>
    <t>002/2018</t>
  </si>
  <si>
    <t>Marcos Ventura Faria</t>
  </si>
  <si>
    <t>Apoio Técnico para Centros de Pesquisa e Laboratórios Multiusuários dos Programas de Pós-Graduação da UNICENTRO</t>
  </si>
  <si>
    <t>003/2018</t>
  </si>
  <si>
    <t>UENP</t>
  </si>
  <si>
    <t>Teresinha Esteves da Silveira Reis</t>
  </si>
  <si>
    <t>programa Institucional Bolsa Técnico - UENP</t>
  </si>
  <si>
    <t>004/2018</t>
  </si>
  <si>
    <t>Ana Sofia Clímaco Monteiro de Oliveira</t>
  </si>
  <si>
    <t>Bolsa técnico para laboratórios multi-usuário - UFPR</t>
  </si>
  <si>
    <t>005/2018</t>
  </si>
  <si>
    <t>IFPR</t>
  </si>
  <si>
    <t>Mateus das Neves Gomes</t>
  </si>
  <si>
    <t xml:space="preserve">Apoio a implementação de Laboratórios Multiusuários para o fortalecimento da Pós-Graduação Stricto Sensu no IFPR </t>
  </si>
  <si>
    <t>006/2018</t>
  </si>
  <si>
    <t>UNESPAR</t>
  </si>
  <si>
    <t>Carlos Alexandre Molena-fernandes</t>
  </si>
  <si>
    <t>Laboratórios multiusuários: técnicos para UNESPAR</t>
  </si>
  <si>
    <t>007/2018</t>
  </si>
  <si>
    <t>IAPAR</t>
  </si>
  <si>
    <t>Anderson de Toledo</t>
  </si>
  <si>
    <t>Projeto Institucional de Bolsas Técnico do IAPAR 2017</t>
  </si>
  <si>
    <t>008/2018</t>
  </si>
  <si>
    <t>Fabio de Oliveira Pitta</t>
  </si>
  <si>
    <t>Programa de bolsa técnico da UEL</t>
  </si>
  <si>
    <t>009/2018</t>
  </si>
  <si>
    <t>UNIOESTE REITORIA</t>
  </si>
  <si>
    <t>Silvio Cesar Sampaio</t>
  </si>
  <si>
    <t>Apoio aos Laboratórios Multiusuários da Unioeste - Fase IV</t>
  </si>
  <si>
    <t>011/2018</t>
  </si>
  <si>
    <t>UNILA</t>
  </si>
  <si>
    <t>Luiz Henrique Garcia Pereira</t>
  </si>
  <si>
    <t>Programa Institucional de Bolsa-Técnico (F.A.) da UNILA</t>
  </si>
  <si>
    <t>010/2018</t>
  </si>
  <si>
    <t>UEM</t>
  </si>
  <si>
    <t>Celso Vataru Nakamura</t>
  </si>
  <si>
    <t>Apoio Técnico para Laboratórios Multiusuários do COMCAP - UEM</t>
  </si>
  <si>
    <t>TC</t>
  </si>
  <si>
    <t>HPP</t>
  </si>
  <si>
    <t>Rosiane Guetter Mello</t>
  </si>
  <si>
    <t>Bolsa Técnico Complexo Pequeno Príncipe</t>
  </si>
  <si>
    <t xml:space="preserve">FUNTEF PR </t>
  </si>
  <si>
    <t>Paulo José Abatti</t>
  </si>
  <si>
    <t>Seleção e Contração de Bolsistas-Técnico para Atuarem nos Laboratórios Multiusuários da UTFPR</t>
  </si>
  <si>
    <t>CPUP</t>
  </si>
  <si>
    <t>Pedro Jose Steiner Neto</t>
  </si>
  <si>
    <t>Programa Institucional de Bolsa-Técnico do Centro de Pesquisa da Universidade Positivo</t>
  </si>
  <si>
    <t>Vanessa Santos Sotomaior</t>
  </si>
  <si>
    <t>Bolsas-técnico para atendimento a laboratórios multiusuários dos Programas de Pós-Graduação stricto sensu da PUCPR</t>
  </si>
  <si>
    <t>017/2018</t>
  </si>
  <si>
    <t>UNIOESTE FOZ</t>
  </si>
  <si>
    <t>Adriana Zilly</t>
  </si>
  <si>
    <t>Saúde</t>
  </si>
  <si>
    <t>Dinter em Enfermagem em Saúde Pública entre EERP/RP e Unioeste</t>
  </si>
  <si>
    <t>012/2018</t>
  </si>
  <si>
    <t>Pedro Henrique Weirich Neto</t>
  </si>
  <si>
    <t>Agrárias</t>
  </si>
  <si>
    <t>Construindo desenvolvimento  econômico e bem-estar social em pequenas comunidades agrícolas no Paraná, Brasil, através de desenvolvimento compatível com o clima: o papel dos cultivos para bioenergia</t>
  </si>
  <si>
    <t>CP 12/2017 - Programa Institucional Bolsa Técnico</t>
  </si>
  <si>
    <t>CP 16/2017  - Projetos de Doutorado Interinstitucional Nacional (Dinter)</t>
  </si>
  <si>
    <t>023/2018</t>
  </si>
  <si>
    <t>Paulo Rogério Pinto Rodrigues</t>
  </si>
  <si>
    <t xml:space="preserve">Ciências Exatas e da Terra </t>
  </si>
  <si>
    <t>Manutenção e Consolidação da Agência de Inovação Tecnológica da Unicentro</t>
  </si>
  <si>
    <t>018/2018</t>
  </si>
  <si>
    <t>Edson Antonio Miura</t>
  </si>
  <si>
    <t>Multidisciplinar</t>
  </si>
  <si>
    <t>Manutenção e Implementação das atividades da Agência de Inovação Tecnológica da UEL (Aintec)</t>
  </si>
  <si>
    <t>019/2018</t>
  </si>
  <si>
    <t>Ricardo Antonio Ayub</t>
  </si>
  <si>
    <t xml:space="preserve">Engenharias </t>
  </si>
  <si>
    <t>Apoio ao Desenvolvimento da Agência de Inovação e Propriedade Intelectual  da UEPG</t>
  </si>
  <si>
    <t>020/2018</t>
  </si>
  <si>
    <t>Andre Luis Andrade Menolli</t>
  </si>
  <si>
    <t>Desenvolvimento da Agência de Inovação  Tecnológica da UENP: manutenção, consolidação e capacitação da equipe para a promoção de práticas de proteção ao conhecimento e empreendedorismo acadêmico</t>
  </si>
  <si>
    <t>021/2018</t>
  </si>
  <si>
    <t>Oswaldo Hideo Ando Junior</t>
  </si>
  <si>
    <t>Criação da Agência de Inovação da UNILA (AGI-UNILA)</t>
  </si>
  <si>
    <t>Marcio Gazolla</t>
  </si>
  <si>
    <t>Núcleo de Inovação Tecnológica da UTFPR - Campus Pato Branco/PR</t>
  </si>
  <si>
    <t>024/2018</t>
  </si>
  <si>
    <t>Tecpar</t>
  </si>
  <si>
    <t>Marcus Julius Zanon</t>
  </si>
  <si>
    <t xml:space="preserve">Outros </t>
  </si>
  <si>
    <t>Manutenção e Expansão das Atividades da Agência TECPAR de Inovação</t>
  </si>
  <si>
    <t>026/2018</t>
  </si>
  <si>
    <t>Iapar</t>
  </si>
  <si>
    <t>Paula Daniela Munhos</t>
  </si>
  <si>
    <t>Apoio à manutenção da Diretoria de Inovação e Transferência de Tecnologia do IAPAR</t>
  </si>
  <si>
    <t>Fernando Bittencourt Luciano</t>
  </si>
  <si>
    <t>Manutenção e Consolidação da Agência PUC de Inovação</t>
  </si>
  <si>
    <t>IBMP</t>
  </si>
  <si>
    <t>Raquel de Oliveira Souza Moreira</t>
  </si>
  <si>
    <t>Difusão da Propriedade Intelectual, Inovação e questões voltadas ao Patrimônio Genético</t>
  </si>
  <si>
    <t>Evellyn Claudia Wietzikoski Lovato</t>
  </si>
  <si>
    <t xml:space="preserve">Núcleo de Inovação Tecnológico da Universidade Paranaense </t>
  </si>
  <si>
    <t>ISCAL</t>
  </si>
  <si>
    <t>Karen Barros Parron Fernandes</t>
  </si>
  <si>
    <t>Projeto para implantação do Núcleo de Inovação Tecnológica do Instituto de Ensino, Pesquisa e Inovação da Irmandade da Santa Casa de Londrina (NIT/IEPI-ISCAL)</t>
  </si>
  <si>
    <t>025/2018</t>
  </si>
  <si>
    <t>Graciette Matioli</t>
  </si>
  <si>
    <t>Consolidação do Núcleo de Inovação Tecnológica da Universidade Estadual de Maringá (NIT-UEM)</t>
  </si>
  <si>
    <t>027/2018</t>
  </si>
  <si>
    <t>Reginaldo Ferreira Santos</t>
  </si>
  <si>
    <t>Fortalecimento e Consolidação do Núcleo de Inovações Tecnológicas da Universidade Estadual do Oeste do Paraná</t>
  </si>
  <si>
    <t>028/2018</t>
  </si>
  <si>
    <t>Alexandre Donizete Lopes de Moraes</t>
  </si>
  <si>
    <t>MANUTENÇÃO E AMPLIAÇÃO DAS ATIVIDADES DA AGÊNCIA DE INOVAÇÃO UFPR</t>
  </si>
  <si>
    <t>022/2018</t>
  </si>
  <si>
    <t>Adriano Scheid</t>
  </si>
  <si>
    <t>CP 16/2016 Programa de Parceria Universitária Fundação Araucária / Tecnhische Hochsclule Ingolstadt</t>
  </si>
  <si>
    <t>Engenharia</t>
  </si>
  <si>
    <t>Pesquisa em Engenharia Automotiva UFPR-THI</t>
  </si>
  <si>
    <t>SENAI</t>
  </si>
  <si>
    <t>Felipe Sanches Couto</t>
  </si>
  <si>
    <t xml:space="preserve">Ciências Humanas </t>
  </si>
  <si>
    <t>Manutenção NITs Senai Paraná</t>
  </si>
  <si>
    <t>029/2018</t>
  </si>
  <si>
    <t>Marcelo Estevam</t>
  </si>
  <si>
    <t>Manutenção e consolidação dos NIT's do IFPR - Proteção de inovações e propriedade Industrial</t>
  </si>
  <si>
    <t>030/2018</t>
  </si>
  <si>
    <t>Roselis Natalina Mazzuchetti</t>
  </si>
  <si>
    <t>NIT - Unespar</t>
  </si>
  <si>
    <t>CP 13/2017 Programa de Apoio a Criação, Manutenção e Consolidação de Núcleos de Inovação Tecnologica no Estado do Paraná</t>
  </si>
  <si>
    <t>031/2018</t>
  </si>
  <si>
    <t xml:space="preserve">UNICENTRO </t>
  </si>
  <si>
    <t>Luis Paulo Gomes Mascarenhas</t>
  </si>
  <si>
    <t>CP 08/2018 - ABRUEM/BRITISH COUNCIL/FUNDAÇÃO ARAUCÁRIA</t>
  </si>
  <si>
    <t>Relações Internacionais</t>
  </si>
  <si>
    <t xml:space="preserve">Liderança em Internacionalização na UNICENTRO
</t>
  </si>
  <si>
    <t>032/2018</t>
  </si>
  <si>
    <t>Gisele Miyoko Onuki</t>
  </si>
  <si>
    <t>Liderança em Internacionalização na UNESPAR</t>
  </si>
  <si>
    <t>033/2018</t>
  </si>
  <si>
    <t>Telma Nunes Gimenez</t>
  </si>
  <si>
    <t xml:space="preserve">Liderança na internacionalização - UEL
</t>
  </si>
  <si>
    <t>034/2018</t>
  </si>
  <si>
    <t>Jarem Raul Garcia</t>
  </si>
  <si>
    <t>UEPG: liderança na internacionalização</t>
  </si>
  <si>
    <t>035/2018</t>
  </si>
  <si>
    <t>Eliane Segati Rios Registro</t>
  </si>
  <si>
    <t>Liderança na Internacionalização - UENP</t>
  </si>
  <si>
    <t>036/2018</t>
  </si>
  <si>
    <t>UNIOESTE CASCAVEL</t>
  </si>
  <si>
    <t>Rafael Mattiello</t>
  </si>
  <si>
    <t>Unioeste: liderança na internacionalização</t>
  </si>
  <si>
    <t>037/2018</t>
  </si>
  <si>
    <t>Silvana Marques de Araújo</t>
  </si>
  <si>
    <t>Liderança em Internacionalização na UEM</t>
  </si>
  <si>
    <t>038/2018</t>
  </si>
  <si>
    <t>Alex Sandro Jorge</t>
  </si>
  <si>
    <t xml:space="preserve">CP 04/2018 EAIC &amp; EAITI </t>
  </si>
  <si>
    <t xml:space="preserve">Ciências biológicas, ciências exatas e da terra, ciências humanas </t>
  </si>
  <si>
    <t xml:space="preserve">4º ENCONTRO ANUAL DE INICIAÇÃO CIENTÍFICA, TECNOLÓGICA E INOVAÇÃO DA UNIOESTE
</t>
  </si>
  <si>
    <t>039/2018</t>
  </si>
  <si>
    <t>Celia Regina Granhen Tavares</t>
  </si>
  <si>
    <t>Engenharia Química</t>
  </si>
  <si>
    <t>27º Encontro Anual de Iniciação Científica, 7º EAIC JR e 8º EAITI</t>
  </si>
  <si>
    <t>040/2018</t>
  </si>
  <si>
    <t>Adriana Beloti</t>
  </si>
  <si>
    <t xml:space="preserve">Ciências humas e ciências biológicas </t>
  </si>
  <si>
    <t>IV EAIC Unespar</t>
  </si>
  <si>
    <t>041/2018</t>
  </si>
  <si>
    <t>Luciano Farinha Watzlawick</t>
  </si>
  <si>
    <t xml:space="preserve">Ciências agrárias </t>
  </si>
  <si>
    <t>Organização e Realização do Encontro Anual de Iniciação Científica (EAIC-2018) na UNICENTRO e Participação da UNICENTRO
no Encontro Anual de Iniciação Tecnológica e Inovação (EAITI-2018)</t>
  </si>
  <si>
    <t>042/2018</t>
  </si>
  <si>
    <t>Fabio de Olivieira Pitta</t>
  </si>
  <si>
    <t>CP 04/2018 EAIC &amp; EAITI</t>
  </si>
  <si>
    <t>Outros</t>
  </si>
  <si>
    <t>XXVII ENCONTRO ANUAL DE INICIAÇÃO CIENTÍFICA DA UEL E PARTICIPAÇÃO NO VII EAITI</t>
  </si>
  <si>
    <t>043/2018</t>
  </si>
  <si>
    <t>Fernando Moreno da Silva</t>
  </si>
  <si>
    <t>Linguistica, Letras e Artes</t>
  </si>
  <si>
    <t>Encontro de Iniciação Científica e Tecnológica 2018</t>
  </si>
  <si>
    <t>044/2018</t>
  </si>
  <si>
    <t>Maristela Dalla Pria</t>
  </si>
  <si>
    <t xml:space="preserve">Ciências da Saúde, Ciências Exatas e da Terra, Ciências Agrárias </t>
  </si>
  <si>
    <t>Realização do XXVII EAIC da UEPG e Participação do VIII EAITI - 2018</t>
  </si>
  <si>
    <t>Ricardo Luders</t>
  </si>
  <si>
    <t>CP 01/2018 Programa de Bolsas FUNDAÇÃO ARAUCÁRIA &amp; RENAULT DO BRASIL</t>
  </si>
  <si>
    <t>Engenharias, Ciências Exatas e da Terra</t>
  </si>
  <si>
    <t>Programa de Bolsas de Graduação, Mestrado e Doutorado UTFPR/Fundação Araucária/Renault - 2018</t>
  </si>
  <si>
    <t>Fernando Deschamps</t>
  </si>
  <si>
    <t>Eletrônica Industrial, Sistemas e Controles
Eletrônicos, Ciências Sociais Aplicadas,  Administração » Administração de Empresas »
Administração da Produção</t>
  </si>
  <si>
    <t>Proposta de programa para o estudo, desenvolvimento e aplicação de novas
tecnologias para o aprimoramento de processos com ênfase na melhoria da
qualidade final dos produtos e aumento da eficiência produtiva da Renault do
Brasil</t>
  </si>
  <si>
    <t>045/2018</t>
  </si>
  <si>
    <t>Rui Gonçalves Marques Elias</t>
  </si>
  <si>
    <t>CP 09/2018 EAEX</t>
  </si>
  <si>
    <t>I EAEX-UENP - I ENCONTRO ANUAL DE EXTENSÃO UNIVERSITÁRIA DA UENP</t>
  </si>
  <si>
    <t>046/2018</t>
  </si>
  <si>
    <t>Itana Maria de Souza Gimenes</t>
  </si>
  <si>
    <t>Encontro Anual de Extensão Universitária 2018</t>
  </si>
  <si>
    <t>047/2018</t>
  </si>
  <si>
    <t>Lisiane Freitas de Freitas</t>
  </si>
  <si>
    <t>Ciências Sociais Aplicadas » Planejamento Urbano e Regional » Serviços
Urbanos e Regionais  Ciências Humanas » Educação  Ciências da Saúde</t>
  </si>
  <si>
    <t xml:space="preserve">I ENCONTRO ANUAL DE EXTENSÃO UNIVERSITÁRIA DA UEL E VII
SIMPÓSIO DE EXTENSÃO DA UEL - POR EXTENSO
</t>
  </si>
  <si>
    <t>048/2018</t>
  </si>
  <si>
    <t>José Carlos dos Santos</t>
  </si>
  <si>
    <t>Ciências Humanas</t>
  </si>
  <si>
    <t>XVIII Seminário de Extensão da Unioeste - SEU</t>
  </si>
  <si>
    <t>049/2018</t>
  </si>
  <si>
    <t>Eloi Vieira Magalhães</t>
  </si>
  <si>
    <t>EAEX UNESPAR 2018</t>
  </si>
  <si>
    <t>050/2018</t>
  </si>
  <si>
    <t>Elaine Maria dos Santos</t>
  </si>
  <si>
    <t>Ciências Sociais Aplicadas » Administração</t>
  </si>
  <si>
    <t>Encontro Anual de Extensão Universitária da Unicentro</t>
  </si>
  <si>
    <t>051/2018</t>
  </si>
  <si>
    <t>Marilisa do Rocio Oliveira</t>
  </si>
  <si>
    <t>Ciências Sociais Aplicadas » Administração » Administração de Setores
Específicos Ciências Humanas » Educação » Tópicos Específicos de Educação</t>
  </si>
  <si>
    <t>EAEX 2018 - Feira da Extensão e Cultura UEPG</t>
  </si>
  <si>
    <t>052/2018</t>
  </si>
  <si>
    <t>Engenharias, Ciências Sociais Aplicadas</t>
  </si>
  <si>
    <t>Cooperação FA/Renault-UFPR</t>
  </si>
  <si>
    <t>053/2018</t>
  </si>
  <si>
    <t>Cristina do Carmo Lucio Berrehil El Kattel</t>
  </si>
  <si>
    <t xml:space="preserve">CP 07/2018 BOLSAS FUNDAÇÃO ARAUCÁRIA &amp; BOSCH </t>
  </si>
  <si>
    <t>Ciências Sociais Aplicadas » Desenho Industrial » Desenho de Produto</t>
  </si>
  <si>
    <t>O DESIGN FOCADO NO USUÁRIO PARA O DESENVOLVIMENTO DE
PROJETOS DE INOVAÇÃO TECNOLÓGICA</t>
  </si>
  <si>
    <t>José Aguimar Foggiatto</t>
  </si>
  <si>
    <t xml:space="preserve"> Engenharias » Engenharia Mecânica » Processos de Fabricação
</t>
  </si>
  <si>
    <t xml:space="preserve">Desenvolvimento de soluções técnicas para peças de reposição utilizando a
manufatura aditiva </t>
  </si>
  <si>
    <t>Walmor Cardoso Godoi</t>
  </si>
  <si>
    <t xml:space="preserve">Ciência da Computação » Ciências Exatas e da Terra  Engenharias » Engenharia Elétrica » Circuitos Elétricos, Magnéticos e
Eletrônicos Física » Ciências Exatas e da Terra
</t>
  </si>
  <si>
    <t>OTIMIZAÇÃO DE CORTE DE COLHEDORAS DE CANA-DE-AÇÚCAR POR
IA-VIS</t>
  </si>
  <si>
    <t>FESP</t>
  </si>
  <si>
    <t>Cristina Ferigotti</t>
  </si>
  <si>
    <t>Ciências Sociais Aplicadas   » Administração</t>
  </si>
  <si>
    <t>INOVAÇÃO EM MODELO DE NEGÓCIO PARA MOBILIDADE</t>
  </si>
  <si>
    <t>SPC</t>
  </si>
  <si>
    <t>João Vicente Vitola</t>
  </si>
  <si>
    <t>CP 06/2018</t>
  </si>
  <si>
    <t>Ciências da Saúde - Medicina - Clínica Médica - Cardiologia</t>
  </si>
  <si>
    <t>XLV CONGRESSO PARANAENSE DE CARDIOLOGIA</t>
  </si>
  <si>
    <t>054/2018</t>
  </si>
  <si>
    <t>Fernanda Salvdor Alves</t>
  </si>
  <si>
    <t>Ciências Sociais Aplicadas, Administração, Administração de Empresas</t>
  </si>
  <si>
    <t>Utilização de modelos de negócio inovadores ára potencializar as inovações tecnológicas do mercado de mobilidade</t>
  </si>
  <si>
    <t xml:space="preserve">CV </t>
  </si>
  <si>
    <t>055/2018</t>
  </si>
  <si>
    <t>Nicolas Floriani</t>
  </si>
  <si>
    <t>Ciências Humanas - Geografia - Sociologia</t>
  </si>
  <si>
    <t>SABERES GEOCOLÓGICOS TRADICIONAIS E DIVERSIDADE SOCIOTERRITORIAL: XI ENCONTRO TEMÁTICO DA REDE CASLA-CEPIAL E II ENCONTRO ACADÊMICO-COMUNITÁRIO DA UNIITINERANTE: SABERES GEOCOLÓGICOS TRADICIONAIS E DIVERSIDADE SOCIOTERRITORIAL</t>
  </si>
  <si>
    <t>056/2018</t>
  </si>
  <si>
    <t xml:space="preserve">César Ricardo Teixeira Tarley </t>
  </si>
  <si>
    <t>Ciências Exatas e da Terra - Ciências da Saúde</t>
  </si>
  <si>
    <t>VI ESCOLA DE BIOANALÍTICA</t>
  </si>
  <si>
    <t>057/2018</t>
  </si>
  <si>
    <t>Maria Cleci Venturini</t>
  </si>
  <si>
    <t>Linguística, Letras e Artes - Linguística - Teoria e Análise Linguística</t>
  </si>
  <si>
    <t>XIII Encontro do Círculo de Estudos Linguísticos do Sul: Linguística e suas interfaces: memórias e desafios e a homenagem a Marcuschi</t>
  </si>
  <si>
    <t>058/2018</t>
  </si>
  <si>
    <t>TECPAR</t>
  </si>
  <si>
    <t>Gilberto Passos Lima</t>
  </si>
  <si>
    <t>Engenharias - Ciêncis</t>
  </si>
  <si>
    <t xml:space="preserve">IV Seminário de Ensino, Extensão, Pesquisa e Inovação (SE²PIN) e feira de Inovação Tecnológica do TECPAR - IFPR - IFTECH </t>
  </si>
  <si>
    <t>059/2018</t>
  </si>
  <si>
    <t>Fundetec</t>
  </si>
  <si>
    <t>Sabrine Zambiazi da Silva</t>
  </si>
  <si>
    <t>III PROCAF - PROGRAMA DE CAPACITAÇÃO E COOPERAÇÃO EM GESTÃO NA AGRICULTURA FAMILIAR</t>
  </si>
  <si>
    <t>Erich Schaitza</t>
  </si>
  <si>
    <t>FUNTEF PR</t>
  </si>
  <si>
    <t>Flavia Gizele Konig Brun</t>
  </si>
  <si>
    <t>Ciências Agrárias - Conservação da Natureza - Arborização de Vias Públicas</t>
  </si>
  <si>
    <t>IV ERSAU - Encontro da Região Sul de Arborização Urbana: Planos Municipais de Arborização Urbana I FORPARB - Fórum Paranaense de Arborização Urbana: desafios da arborização urbana no Paraná</t>
  </si>
  <si>
    <t>Emilton Lima Junior</t>
  </si>
  <si>
    <t>Ciência da Saúde - Ciências Humanas</t>
  </si>
  <si>
    <t>III SIMPÓSIO INTERNACIONAL DE SIMULAÇÃO CLÍNICA</t>
  </si>
  <si>
    <t>Ciências da Saúde</t>
  </si>
  <si>
    <t>II SEMINÁRIO INOVA SAÚDE</t>
  </si>
  <si>
    <t>ABO/PG</t>
  </si>
  <si>
    <t>Ulisses Coelho</t>
  </si>
  <si>
    <t>Ciência da Saúde - Odontologia</t>
  </si>
  <si>
    <t>22º CONGRESSO INTERNACIONAL DE ODONTOLOGIA DE PONTA GROSSA</t>
  </si>
  <si>
    <t>PI 02/2018 PROGRAMA “UK ACADEMIES - RESEARCH MOBILITY”</t>
  </si>
  <si>
    <t>Ciência da Computação » Ciências Exatas e da Terra</t>
  </si>
  <si>
    <t>065/2018</t>
  </si>
  <si>
    <t>Eduardo Parente Ribeiro</t>
  </si>
  <si>
    <t xml:space="preserve">Stepping-stones to Transhumanism: Merging EMG and EEG signals to control a
low-cost robotic hand
</t>
  </si>
  <si>
    <t>066/2018</t>
  </si>
  <si>
    <t>University of Birmingham-UFPR additive manufacturing workshop</t>
  </si>
  <si>
    <t>067/2018</t>
  </si>
  <si>
    <t>Luiz Fernando de Lima Luz Junior</t>
  </si>
  <si>
    <t>Engenharias » Engenharia Química » Processos Industriais de Engenharia
Química Engenharias » Engenharia Química » Tecnologia Química » Petróleo e
Petroquímica Engenharias » Engenharia Química » Operações Industriais e Equipamentos
para Engenharia Química » Reatores Químicos</t>
  </si>
  <si>
    <t>Tratamento de aquíferos usando nanopartículas de ferro - um estudo 4D na
escala de poros</t>
  </si>
  <si>
    <t>068/2018</t>
  </si>
  <si>
    <t>Eduardo Jose de Almeida Araujo</t>
  </si>
  <si>
    <t>Ciências da Saúde » Medicina » Anatomia Patológica e Patologia Clínica</t>
  </si>
  <si>
    <t>Tuft cell expansion driven by helminth infection can ameliorate colitis induced
symptoms including inflammation and dysmotility</t>
  </si>
  <si>
    <t>Gilson Adamczuk Oliveira</t>
  </si>
  <si>
    <t>Engenharias » Engenharia de Produção » Gerência de Produção</t>
  </si>
  <si>
    <t xml:space="preserve">Lean and green management in the era of big data: collaborative research in
emerging economies
</t>
  </si>
  <si>
    <t>Eduardo L. Kruger</t>
  </si>
  <si>
    <t>Engenharias » Engenharia Civil » Construção Civil » Materiais e Componentes
de Construção Ciências Sociais Aplicadas » Arquitetura e Urbanismo » Tecnologia de
Arquitetura e Urbanismo » Adequação Ambiental</t>
  </si>
  <si>
    <t>Engineering energy benchmarking techniques for bank branches in Curitiba,
Brazil</t>
  </si>
  <si>
    <t>069/2018</t>
  </si>
  <si>
    <t>Elisangela Valevein Rodrigues</t>
  </si>
  <si>
    <t>CP 02/2018 PIBIC &amp; PIBIT</t>
  </si>
  <si>
    <t>Programa Institucional de Bolsas de Iniciação Científica e Iniciação em Desenvolvimento Tecnológico do IFPR ? modalidade graduação</t>
  </si>
  <si>
    <t>071/2018</t>
  </si>
  <si>
    <t>Telma Passini</t>
  </si>
  <si>
    <t>FA_IAPAR_PIBIC&amp; PIBITI_2018_19</t>
  </si>
  <si>
    <t>072/2018</t>
  </si>
  <si>
    <t>Ciências Agrárias</t>
  </si>
  <si>
    <t>PROGRAMA DE BOLSAS DE INICIAÇÃO CIENTÍFICA E INICIAÇÃO EM
DESENVOLVIMENTO TECNOLÓGICO E INOVAÇÃO DA UNICENTRO /
2018-2019</t>
  </si>
  <si>
    <t>073/2018</t>
  </si>
  <si>
    <t>PIBIC Unespar</t>
  </si>
  <si>
    <t>074/2018</t>
  </si>
  <si>
    <t>Maristella Dalla Pria</t>
  </si>
  <si>
    <t>Programa de Bolsas de Iniciação Científica e Tecnológica</t>
  </si>
  <si>
    <t>075/2018</t>
  </si>
  <si>
    <t>Iniciação Científica e Tecnológica na UEL - 2018</t>
  </si>
  <si>
    <t>076/2018</t>
  </si>
  <si>
    <t>Larissa Liz Odreski Ramina</t>
  </si>
  <si>
    <t>Ciências Sociais Aplicadas » Direito » Direito Público » Direito Internacional
Público
Área de  Ciências Sociais Aplicadas » Direito » Direitos Especiais
Área de  Ciências Humanas » História » História Moderna e Contemporânea</t>
  </si>
  <si>
    <t>Iniciação Científica e Iniciação em Desenvolvimento Tecnológico e Inovação</t>
  </si>
  <si>
    <t>077/2018</t>
  </si>
  <si>
    <t>Vladimir Pavan Margarido</t>
  </si>
  <si>
    <t xml:space="preserve">Ciências Biologicas Ciências Exatas e da Terra
Ciências Humanas
</t>
  </si>
  <si>
    <t>PROGRAMAS PIBIC E PIBITI DA UNIOESTE 2018</t>
  </si>
  <si>
    <t>078/2018</t>
  </si>
  <si>
    <t>Surlene Rosa Candido Costa</t>
  </si>
  <si>
    <t>Ciências Sociais Aplicadas » Administração » Ciências Contábeis Ciências Humanas » Educação</t>
  </si>
  <si>
    <t>Programa de Bolsas de Iniciação Científica e Iniciação em Desenvolvimento
Tecnológico e Inovação – PIBIC &amp; PIBIT UEM</t>
  </si>
  <si>
    <t>079/2018</t>
  </si>
  <si>
    <t>FUNDETEC</t>
  </si>
  <si>
    <t>Ciências Agrárias » Agronomia » Extensão Rural</t>
  </si>
  <si>
    <t xml:space="preserve">Projeto PIBIC Fundetec </t>
  </si>
  <si>
    <t>Engenharias Ciências Sociais Aplicadas Ciências da Saúde</t>
  </si>
  <si>
    <t>Programa Institucional de Iniciação Científica e Tecnológica do Centro de
Pesquisa da Universidade Positivo</t>
  </si>
  <si>
    <t>ICETI</t>
  </si>
  <si>
    <t>Ludhiana Ethel de Matos Garbugio</t>
  </si>
  <si>
    <t>Programa Institucional de Bolsas de Iniciação Científica – PIBIC/FA-UniCesumar</t>
  </si>
  <si>
    <t>Cleybe Hiole Vieira</t>
  </si>
  <si>
    <t>Engenharias Ciências Humanas
Ciências da Saúde</t>
  </si>
  <si>
    <t>Pesquisa na Graduação: a Iniciação Científica e Tecnológica na PUCPR</t>
  </si>
  <si>
    <t>PIBIC Pequeno Príncipe 2018</t>
  </si>
  <si>
    <t>Charlie Antoni Miquelin</t>
  </si>
  <si>
    <t>Engenharias » Engenharia Biomédica Ciências da Saúde » Medicina » Radiologia Médica
Física » Física Nuclear » Ciências Exatas e da Terra</t>
  </si>
  <si>
    <t>Programa Institucional de Bolsas de Iniciação Científica e em Desenvolvimento
Tecnológico e Inovação - 2018/2019</t>
  </si>
  <si>
    <t>080/2018</t>
  </si>
  <si>
    <t>Christiane Luciana da Costa</t>
  </si>
  <si>
    <t>Programas de Iniciação Científica e Iniciação em Desenvolvimento Tecnológico e Inovação da UENP (2018/2019)</t>
  </si>
  <si>
    <t>081/2018</t>
  </si>
  <si>
    <t>Sueli Fatima Consolini</t>
  </si>
  <si>
    <t>CP 03/2018 PIBIS 2018</t>
  </si>
  <si>
    <t xml:space="preserve">Outros Ciências Sociais Aplicadas » Administração » Ciência da Informação » Teoria da Informação
</t>
  </si>
  <si>
    <t>PROGRAMA PIBIS 2018/2019</t>
  </si>
  <si>
    <t>082/2018</t>
  </si>
  <si>
    <t xml:space="preserve">UNIOESTE REITORIA </t>
  </si>
  <si>
    <t>Ciências Humanas » Outros</t>
  </si>
  <si>
    <t>Programa de Ações Afirmativas e Inclusão Social da UNIOESTE</t>
  </si>
  <si>
    <t>083/2018</t>
  </si>
  <si>
    <t>Gutemberg Ribeiro</t>
  </si>
  <si>
    <t>Programa Institucional de Apoio à Inclusão Social, Pesquisa, Inovação e
Extensão do IFPR</t>
  </si>
  <si>
    <t>084/2018</t>
  </si>
  <si>
    <t>Erica Piovam de Ulhôa Cintra</t>
  </si>
  <si>
    <t xml:space="preserve">Ciências Humanas » Educação » Fundamentos da Educação » História da
Educação
 Ensino-Aprendizagem » Teorias da Instrução  » Métodos e Técnicas
de Ensino
</t>
  </si>
  <si>
    <t xml:space="preserve">PROGRAMA INSTITUCIONAL DE APOIO A INCLUSÃO SOCIAL, PESQUISA E
EXTENSÃO UNIVERSITÁRIA - FA-SETI/PIBIS UEM 2018/9
</t>
  </si>
  <si>
    <t>085/2018</t>
  </si>
  <si>
    <t>Ciências Sociais Aplicadas Ciências Humanas Ciências Exatas e da Terra</t>
  </si>
  <si>
    <t xml:space="preserve">Programa Institucional de Apoio a Inclusão Social - Pesquisa e Extensão
Universitária – PIBIS 2018
</t>
  </si>
  <si>
    <t>086/2018</t>
  </si>
  <si>
    <t>Programa Institucional de apoio à Inclusão Social (PIBIS) - Pesquisa e Extensão
da UENP</t>
  </si>
  <si>
    <t>APC PUC PR</t>
  </si>
  <si>
    <t>Ciências Humanas
Ciências Sociais Aplicadas Ciências da Saúde</t>
  </si>
  <si>
    <t xml:space="preserve">Pesquisa e inclusão social na educação superior </t>
  </si>
  <si>
    <t xml:space="preserve">Sonia Ana Charchut Leszczynski
</t>
  </si>
  <si>
    <t xml:space="preserve">Engenharias Ciências Agrárias
 Outros
</t>
  </si>
  <si>
    <t>PROGRAMA INSTITUCIONAL DE APOIO A INCLUSÃO SOCIAL, PESQUISA E
EXTENSÃO UNIVERSITÁRIA – 2018</t>
  </si>
  <si>
    <t>070/2018</t>
  </si>
  <si>
    <t>Helcya Mime Ishiy Hulse</t>
  </si>
  <si>
    <t>CP 05/2018 Bolsas PIBEX</t>
  </si>
  <si>
    <t>Ciências Humanas » Educação » Ensino-Aprendizagem » Métodos e Técnicas
de Ensino Ciências Agrárias » Medicina Veterinária » Clínica e Cirurgia Animal »
Anestesiologia Animal</t>
  </si>
  <si>
    <t>Programa Institucional de Bolsas Extensão Universitária na UNICENTRO</t>
  </si>
  <si>
    <t>087/2018</t>
  </si>
  <si>
    <t>Maria Virginia Filomena Cremasco</t>
  </si>
  <si>
    <t xml:space="preserve">Bolsa Extensão UFPR - PIBEX 2018/2019 </t>
  </si>
  <si>
    <t>088/2018</t>
  </si>
  <si>
    <t xml:space="preserve">Marilisa do Rocio Oliveira
</t>
  </si>
  <si>
    <t>Ciências Sociais Aplicadas Ciências da Saúde Ciências Exatas e da Terra</t>
  </si>
  <si>
    <t xml:space="preserve">PROGRAMA INSTITUCIONAL DE BOLSAS DE EXTENSÃO
UNIVERSITÁRIA-2018
</t>
  </si>
  <si>
    <t>089/2018</t>
  </si>
  <si>
    <t>Programa de Bolsas de Iniciação à Extensão da Unioeste</t>
  </si>
  <si>
    <t>090/2018</t>
  </si>
  <si>
    <t xml:space="preserve">Ciências Humanas » Educação » Fundamentos da Educação » História da
Educação » Ensino-Aprendizagem » Teorias da Instrução  » Métodos e Técnicas
de Ensino
</t>
  </si>
  <si>
    <t>PROGRAMA INSTITUCIONAL DE BOLSAS DE EXTENSÃO UNIVERSITÁRIA –
FA-SETI/PIBEX UEM – 2018/9</t>
  </si>
  <si>
    <t>091/2018</t>
  </si>
  <si>
    <t>Nilson Cesar Fraga</t>
  </si>
  <si>
    <t xml:space="preserve">Programa PIBEX UEL - 2018/2019
</t>
  </si>
  <si>
    <t xml:space="preserve">Engenharias Ciências Agrárias Outros
</t>
  </si>
  <si>
    <t>Programa de Apoio a Atividades de Extensão Universitária-2018 na UTFPR</t>
  </si>
  <si>
    <t>092/2018</t>
  </si>
  <si>
    <t>Ciências Sociais Aplicadas » Direito » Direito Público » Direito Internacional
Público » Direitos Especiais Ciências Humanas » História » História Moderna e Contemporânea</t>
  </si>
  <si>
    <t>Projeto Ações Afirmativas em Extensão e Pesquisa - UFPR 2018/2019</t>
  </si>
  <si>
    <t xml:space="preserve">IFL </t>
  </si>
  <si>
    <t>Fernando Pereira dos Santos</t>
  </si>
  <si>
    <t>Ciências Biologicas, Ciências da Saúde Ciências Exatas e da Terra</t>
  </si>
  <si>
    <t>Bolsas PIBIC</t>
  </si>
  <si>
    <t>093/2018</t>
  </si>
  <si>
    <t>ICC</t>
  </si>
  <si>
    <t>Claudia Nunes Duarte dos Santos</t>
  </si>
  <si>
    <t>Ciências Biológicas - Microbiologia - Biologia e Fisiologia dos Microorganismos - Virologia - Imunologia - Imunologia Celular</t>
  </si>
  <si>
    <t>I Workshop em Pesquisa sobre Arbovírus</t>
  </si>
  <si>
    <t>094/2018</t>
  </si>
  <si>
    <t>Fabíola Barbieri Holetz</t>
  </si>
  <si>
    <t>Ciências Biológicaas</t>
  </si>
  <si>
    <t>Proposta Institucional de Bolsas de Iniciação Científica do Instituto Carlos Chagas - FIOCRUZ/PR</t>
  </si>
  <si>
    <t>Extensão FPP 2018</t>
  </si>
  <si>
    <t>095/2018</t>
  </si>
  <si>
    <t>Maria Eta Vieira</t>
  </si>
  <si>
    <t>Ciências Biologicas » Ecologia Ciências Humanas » Educação » Ensino-Aprendizagem » Métodos e Técnicas
de Ensino
Ciências Humanas » Antropologia</t>
  </si>
  <si>
    <t>Extensão e Meio Ambiente</t>
  </si>
  <si>
    <t>096/2018</t>
  </si>
  <si>
    <t xml:space="preserve">Ciências Agrárias
</t>
  </si>
  <si>
    <t xml:space="preserve">Programa Institucional de Apoio à Inclusão Social Pesquisa e Extensão
Universitária da UNICENTRO / 2018 -2019
</t>
  </si>
  <si>
    <t>097/2018</t>
  </si>
  <si>
    <t xml:space="preserve">Ciências Agrárias » Ciência e Tecnologia de Alimentos » Tecnologia de
Alimentos » Tecnologia de Produtos de Origem Animal » Tecnologia das Bebidas
</t>
  </si>
  <si>
    <t xml:space="preserve">Projeto de Expansão do Centros de Tecnologias da Fundetec </t>
  </si>
  <si>
    <t>098/2018</t>
  </si>
  <si>
    <t>Cláudia Roberta Brunnquell Sczepanski</t>
  </si>
  <si>
    <t>Programa Institucional de Bolsas de Iniciação a Extensão da UENP - PIBEX</t>
  </si>
  <si>
    <t>099/2018</t>
  </si>
  <si>
    <t>Mônica Luiza Simião Pinto</t>
  </si>
  <si>
    <t>Programa Institucional de Bolsas de Extensão do IFPR - modalidade graduação</t>
  </si>
  <si>
    <t>100/2018</t>
  </si>
  <si>
    <t>PIBEX UNESPAR 2018-2019</t>
  </si>
  <si>
    <t>Engenharias Ciências Exatas e da Terra
 Ciências da Saúde</t>
  </si>
  <si>
    <t>Programa Institucional de Extensão Universitária do Centro de Pesquisa da
Universidade Positivo</t>
  </si>
  <si>
    <t xml:space="preserve">TC </t>
  </si>
  <si>
    <t>FUNTEF PR/UFFS</t>
  </si>
  <si>
    <t>Joviles Vitório Trevisol</t>
  </si>
  <si>
    <t>Apoio a Inclusão Social, a Pesquisa e a Extensão Universitária na Mesorregião da Grande Fronteira do Mercosul</t>
  </si>
  <si>
    <t>Iniciação Científica e Tecnológica na Mesorregião da Grande Fronteira do Mercosul</t>
  </si>
  <si>
    <t>APEC UNIPAR</t>
  </si>
  <si>
    <t>Evellyn Claudia Wietzikoski</t>
  </si>
  <si>
    <t>Ciências da Saúde » Farmácia Ciências Agrárias » Agronomia » Medicina Veterinária</t>
  </si>
  <si>
    <t>PIBIC &amp; PIBIT: PROGRAMA DE BOLSAS DE INICIAÇÃO CIENTÍFICA E
INICIAÇÃO EM DESENVOLVIMENTO TECNOLÓGICO E INOVAÇÃO DA
UNIPAR EM PARCERIA COM A FUNDAÇÃO ARAUCÁRIA</t>
  </si>
  <si>
    <t>101/2018</t>
  </si>
  <si>
    <t>Rodrigo Cantu de Souza</t>
  </si>
  <si>
    <t xml:space="preserve">Ciências Humanas Ciências Biológicas Ciências Exatas e da Terra </t>
  </si>
  <si>
    <t>PIBIC/PIBIT UNILA 2018/2019</t>
  </si>
  <si>
    <t>102/2018</t>
  </si>
  <si>
    <t xml:space="preserve">Ciências Biologicas Ciências Agrárias Ciências da Saúde </t>
  </si>
  <si>
    <t>Apoio Institucional para organização e participação em eventos - UENP</t>
  </si>
  <si>
    <t>103/2018</t>
  </si>
  <si>
    <t>Tiago Pellini</t>
  </si>
  <si>
    <t>Ciências Agrárias » Agronomia</t>
  </si>
  <si>
    <t xml:space="preserve">Participação e Organização de Eventos - IAPAR 2018
</t>
  </si>
  <si>
    <t>104/2018</t>
  </si>
  <si>
    <t>Dinaldo Sepúlveda Almendra Filho</t>
  </si>
  <si>
    <t>Ciências Humanas Ciências Exatas e da Terra Ciências Biologicas</t>
  </si>
  <si>
    <t>APOIO À ORGANIZAÇÃO DE EVENTO INSTITUCIONAL E À PARTICIPAÇÃO
DE DOCENTES EM ENCONTROS CIENTÍFICOS</t>
  </si>
  <si>
    <t>105/2018</t>
  </si>
  <si>
    <t>Ciências Sociais Aplicadas » Administração
Ciências Humanas » Educação
Ciências Agrárias</t>
  </si>
  <si>
    <t xml:space="preserve">Apoio para Participação e Organização de Eventos Técnico-Científicos na
UNICENTRO
</t>
  </si>
  <si>
    <t>106/2018</t>
  </si>
  <si>
    <t>Maria Antonia Ramos Costa</t>
  </si>
  <si>
    <t xml:space="preserve">Ciências da Saúde » Saúde Coletiva Ciências Humanas » Educação
Ciências Sociais Aplicadas
</t>
  </si>
  <si>
    <t>ORGANIZAÇÃO E PARTICIPAÇÃO EM EVENTOS</t>
  </si>
  <si>
    <t>107/2018</t>
  </si>
  <si>
    <t xml:space="preserve">Ciências Biologicas » Biologia Geral Ciências da Saúde Engenharias
</t>
  </si>
  <si>
    <t xml:space="preserve">Apoio Institucional para Organização e Participação em Eventos
Técnico-Científicos - UEM 2018 -2019
</t>
  </si>
  <si>
    <t>108/2018</t>
  </si>
  <si>
    <t xml:space="preserve">José Carlos dos Santos
</t>
  </si>
  <si>
    <t>Progama de Apoio a Eventos da Unioeste</t>
  </si>
  <si>
    <t>109/2018</t>
  </si>
  <si>
    <t xml:space="preserve">Ciências Biologicas Ciências Humanas </t>
  </si>
  <si>
    <t>UFPR - Eventos científicos</t>
  </si>
  <si>
    <t>110/2018</t>
  </si>
  <si>
    <t xml:space="preserve">Maristella Dalla Pria
</t>
  </si>
  <si>
    <t xml:space="preserve">Ciências da Saúde    Ciências Biologicas Ciências Humanas </t>
  </si>
  <si>
    <t>Participação e Organização de Eventos - UEPG 2018</t>
  </si>
  <si>
    <t>111/2018</t>
  </si>
  <si>
    <t>Arthur Eumann Mesas</t>
  </si>
  <si>
    <t>APOIO PARA ORGANIZAÇÃO E PARTICIPAÇÃO EM EVENTOS
TÉCNICO‐CIENTÍFICOS/UEL</t>
  </si>
  <si>
    <t>Ciências da Saúde Engenharias Ciências Humanas</t>
  </si>
  <si>
    <t>Apoio para participação em eventos científicos - PUCPR</t>
  </si>
  <si>
    <t>Ciências Exatas e da Terra
Ciências Sociais Aplicadas Ciências da Saúde</t>
  </si>
  <si>
    <t>Programa Institucional de Organização e Participação em Eventos
Técnico-Científicos do Centro de Pesquisa da Universidade Positivo (CPUP)</t>
  </si>
  <si>
    <t xml:space="preserve">Rodrigo Eduardo Catai
</t>
  </si>
  <si>
    <t>Engenharias Ciências Agrárias Ciências Exatas e da Terra</t>
  </si>
  <si>
    <t>Programa Institucional de Apoio à Participação em Eventos Técnico-Científicos</t>
  </si>
  <si>
    <t>Participação Eventos Pesquisadores</t>
  </si>
  <si>
    <t>112/2018</t>
  </si>
  <si>
    <t>EMBRAPA FLORESTA</t>
  </si>
  <si>
    <t xml:space="preserve">Ciências Agrárias » Recursos Florestais e Engenharia Florestal » Silvicultura »
Florestamento e Reflorestamento  » Tecnologia e
Utilização de Produtos Florestais » Química da Madeira »
Proteção Floresta </t>
  </si>
  <si>
    <t xml:space="preserve">Ciência na Floresta
</t>
  </si>
  <si>
    <t>113/2018</t>
  </si>
  <si>
    <t>Andrea Rodrigues Avila</t>
  </si>
  <si>
    <t>Ciências Biologicas Ciências da Saúde</t>
  </si>
  <si>
    <t>Apoio a organização de eventos e divulgação científica</t>
  </si>
  <si>
    <t>114/2018</t>
  </si>
  <si>
    <t>50417</t>
  </si>
  <si>
    <t>Italmar Teodorico Navarro</t>
  </si>
  <si>
    <t>PI 01/2018 PRONEX</t>
  </si>
  <si>
    <t>AGRÁRIAS</t>
  </si>
  <si>
    <t>Centro Avançado de Pesquisa em Toxoplasmose Humana e Animal</t>
  </si>
  <si>
    <t>115/2018</t>
  </si>
  <si>
    <t xml:space="preserve">José Viriato C.Vargas </t>
  </si>
  <si>
    <t>ENGENHARIAS</t>
  </si>
  <si>
    <t>Energia Sustentável e Bioprodutos</t>
  </si>
  <si>
    <t>116/2018</t>
  </si>
  <si>
    <t>Maria Luiza Petzl-Erler</t>
  </si>
  <si>
    <t>BIOLÓGICAS</t>
  </si>
  <si>
    <t>Pesquisa translacional sobre doenças complexas: Análise genética, genômica e funcional</t>
  </si>
  <si>
    <t>117/2018</t>
  </si>
  <si>
    <t>Juliano Tadeu V. Resende</t>
  </si>
  <si>
    <t>Desenvolvimento da cadeia produtiva de morango e tomate do Estado do Paraná: desenvolvimento de clones de morangueiro e incorporação de resistência a pragas em linhagens elite de tomateiro</t>
  </si>
  <si>
    <t xml:space="preserve">Marco Aurelio Krieger </t>
  </si>
  <si>
    <t>O papel da regulação epigenética em protozoários parasitas relevantes para a saúde pública no Brasil</t>
  </si>
  <si>
    <t>Leandro dos Santos Coelho</t>
  </si>
  <si>
    <t>EXATAS</t>
  </si>
  <si>
    <t>Paradigmas de Aprendizado de Máquina e Meta-Heurísticas em Problemas de Classificação, Regressão, Otimização e Agrupamento de Dados</t>
  </si>
  <si>
    <t>118/2018</t>
  </si>
  <si>
    <t>Vera Lúcia Lopes Cristovão</t>
  </si>
  <si>
    <t xml:space="preserve">CP 17/2018 PROGRAMA DE COOPERAÇÃO PARA FORMAÇÃO DE
PESQUISADORES (Researcher Connect)
</t>
  </si>
  <si>
    <t>Lingüística, Letras e Artes » Lingüística » Lingüística Aplicada
Lingüística, Letras e Artes » Letras » Línguas Estrangeiras Modernas</t>
  </si>
  <si>
    <t>Programa Researcher Connect</t>
  </si>
  <si>
    <t>119/2018</t>
  </si>
  <si>
    <t xml:space="preserve">Outros
</t>
  </si>
  <si>
    <t xml:space="preserve">Treinamento em Habilidades de Comunicação e Colaboração Científica em
Língua Inglesa de Docentes Pesquisados dos Campos Gerais.
</t>
  </si>
  <si>
    <t>120/2018</t>
  </si>
  <si>
    <t>Camila Tonezer</t>
  </si>
  <si>
    <t>Física » Física da Matéria Condensada » Ciências Exatas e da Terra</t>
  </si>
  <si>
    <t>UFPR writing research</t>
  </si>
  <si>
    <t>121/2018</t>
  </si>
  <si>
    <t>Expansão da Internacionalização da Unicentro</t>
  </si>
  <si>
    <t>122/2018</t>
  </si>
  <si>
    <t>Ciências Sociais Aplicadas » Comunicação Lingüística, Letras e Artes » Letras Outros » Relações Internacionais</t>
  </si>
  <si>
    <t>Researcher Connect - Universidade Estadual de Maringá/2018</t>
  </si>
  <si>
    <t xml:space="preserve">Rodrigo Nunes Rached
</t>
  </si>
  <si>
    <t xml:space="preserve">Ciências da Saúde Engenharias Ciências Humanas </t>
  </si>
  <si>
    <t>Formação de Pesquisadores – Programa Researcher Connect na PUCPR</t>
  </si>
  <si>
    <t>123/2018</t>
  </si>
  <si>
    <t>Graziela Moraes de Cesare Barbosa</t>
  </si>
  <si>
    <t>CP 15/2018 - PROJETO PARA DEFINIÇÃO DOS CRITÉRIOS DE DIMENSIONAMENTO DE
ESTRUTURAS FÍSICAS DE CONSERVAÇÃO DO SOLO E ÁGUA</t>
  </si>
  <si>
    <t>Ciências Agrárias / Engenharias</t>
  </si>
  <si>
    <t>Obtenção e formação de banco de dados hidrológicos para geração de modelos de dimensionamento de obras hidráulicas de controle do escoamento superficial para o Estado do Paraná</t>
  </si>
  <si>
    <t>124/2018</t>
  </si>
  <si>
    <t>Aline Marques Genú</t>
  </si>
  <si>
    <t>CP 01/2017 - Programa da Rede Parananense de Apoio a Agropesquisa e Formação Aplicada Fundação Araucária/ Seti/ Senar - Pr</t>
  </si>
  <si>
    <t>Monitoramento da cobertura vegetal e de fluxo de gases de efeito estufa na Região Centro-Sul do Paraná (mesorregião 3)</t>
  </si>
  <si>
    <t>125/2018</t>
  </si>
  <si>
    <t>Alexandre Kirilov</t>
  </si>
  <si>
    <t xml:space="preserve">PI 03/2018: Programa Mobility Confap Italy - MCI
</t>
  </si>
  <si>
    <t>Matemática » Análise » Equações Diferênciais Parciais » Ciências Exatas e da
Terra</t>
  </si>
  <si>
    <t xml:space="preserve">Problema de Cauchy para equações de evolução: boa colocação e propagação
de singularidades
</t>
  </si>
  <si>
    <t>126/2018</t>
  </si>
  <si>
    <t>Renan Frighetto</t>
  </si>
  <si>
    <t>Ciências Humanas » História » História Antiga e Medieval</t>
  </si>
  <si>
    <t>O conceito de ecclesia na Crônica de Jerônimo de Stridon – séculos IV-V</t>
  </si>
  <si>
    <t>Carlos Nascimento Silla Junior</t>
  </si>
  <si>
    <t>Método Baseado em Deep Learning para Monitoramento Acústico Passivo</t>
  </si>
  <si>
    <t>127/2018</t>
  </si>
  <si>
    <t>Carolina Camargo de Oliveira</t>
  </si>
  <si>
    <t>PI 04/2018: PROGRAMA “CONFAP – ERC”</t>
  </si>
  <si>
    <t>Ciências Biologicas » Morfologia » Citologia e Biologia Celular
 Engenharias » Engenharia Química » Tecnologia Química » Polímeros</t>
  </si>
  <si>
    <t>Fabricação de nanofibras de goma arábica-nanopartículas ouro como plataforma
de crescimento tridimensional de células tumorais: desenvolvimento de modelo e
estudo de seus efeitos celulares</t>
  </si>
  <si>
    <t>APEC Unipar</t>
  </si>
  <si>
    <t xml:space="preserve">HPP </t>
  </si>
  <si>
    <t xml:space="preserve">UNESPAR </t>
  </si>
  <si>
    <t>128/2018</t>
  </si>
  <si>
    <t>CP 10/2018 Universidade de Victoria</t>
  </si>
  <si>
    <t>129/2018</t>
  </si>
  <si>
    <t>Edelvino Razzolini Filho</t>
  </si>
  <si>
    <t>Humanas</t>
  </si>
  <si>
    <t>Racionalização e digitalização de arquivos da Fundação Araucária</t>
  </si>
  <si>
    <t>15.494.750-7</t>
  </si>
  <si>
    <t>133/2018</t>
  </si>
  <si>
    <t>Irene Carniatto</t>
  </si>
  <si>
    <t>PI 06/2018 PROGRAMA RESEARCHER LINKS</t>
  </si>
  <si>
    <t>Ciências Agrárias » Agronomia » Extensão Rural
Ciências Biologicas » Ecologia » Ecologia Aplicada
Ciências Humanas » Educação » Tópicos Específicos de Educação » Educação
Rura</t>
  </si>
  <si>
    <t>Workshop Brasil-Reino Unido sobre o Financiamento do Desenvolvimento
Urbano Resiliente ao Clima</t>
  </si>
  <si>
    <t>Repasse</t>
  </si>
  <si>
    <t>Saldo</t>
  </si>
  <si>
    <t>CP 12/2018 ORGANIZAÇÃO E PARTICIPAÇÃO EM EVENTOS TÉCNICO‐CIENTÍFICOS</t>
  </si>
  <si>
    <t>PI 06/2017 - International Links</t>
  </si>
  <si>
    <t>PI 09/2018</t>
  </si>
  <si>
    <t>Convênios e  Termos de Colaboração -2018</t>
  </si>
  <si>
    <t>Sigla da Instit.</t>
  </si>
  <si>
    <t>Área(s)</t>
  </si>
  <si>
    <t>Valores em R$</t>
  </si>
  <si>
    <t>Protoc.</t>
  </si>
  <si>
    <t>Convênio /Termo</t>
  </si>
  <si>
    <t>Ciências Humanas » Ciência Política » Política Internacional » Relações</t>
  </si>
  <si>
    <t>Ciência da Computação » Metodologia e Técnicas da Computação » Engenharia de Software » Ciências Exatas e da Terra</t>
  </si>
  <si>
    <t xml:space="preserve">Ciências Agrárias - Ciência e Tecnologai de Alimentos - Tecnologia de Alimentos - Tecnologia de Produtos de Origem Animal </t>
  </si>
  <si>
    <t xml:space="preserve">Ciência da Computação » Ciências Exatas e da Terra Engenharias » Engenharia Elétrica Probabilidade e Estatística » Probabilidade e Estatística Aplicadas » Ciências Exatas e da Terra </t>
  </si>
  <si>
    <t>Engenharias » Engenharia de Materiais e Metalúrgica » Metalurgia de Transformação Engenharias » Engenharia de Materiais e Metalúrgica » Metalurgia Fisica Engenharias » Engenharia Mecânica » Processos de Fabricação</t>
  </si>
  <si>
    <t>Ciências Biologicas Ciências da Saúde Ciências Exatas e da Terra</t>
  </si>
  <si>
    <t>Ciências Humanas Ciências da Saúde Lingüística, Letras e Artes</t>
  </si>
  <si>
    <t xml:space="preserve">Desenvolvimento de Processos Híbridos de Tratamento de Efluentes: Acoplamento entre Processo Eletroquímico Avançado de Oxidação e Filtração por Membrana. </t>
  </si>
  <si>
    <t>Química » Fisico-Química » Eletroquímica » Ciências Exatas e da Terra  » Cinética Química e Catálise » Engenharias » Engenharia Sanitária » Tratamento de Águas de Abastecimento e Residuárias » Técnicas Avancadas de Tratamento de Águas</t>
  </si>
  <si>
    <t>Ciências Agrárias » Agronomia » Fitotecnia » Manejo e Tratos Culturais  Zootecnia » Produção Animal » Manejo de Animais  Fitossanidade » Fitopatologia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</si>
</sst>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\ ;&quot; (&quot;#,##0.00\);&quot; -&quot;#\ ;@\ 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6]dddd\,\ d&quot; de &quot;mmmm&quot; de &quot;yyyy"/>
    <numFmt numFmtId="180" formatCode="dd/mm/yy;@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000,000,00\-0"/>
    <numFmt numFmtId="186" formatCode="###,###,##\-#"/>
    <numFmt numFmtId="187" formatCode="#,##0.0"/>
  </numFmts>
  <fonts count="56">
    <font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22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70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23" fillId="0" borderId="0" xfId="70" applyNumberFormat="1" applyFont="1" applyAlignment="1">
      <alignment horizontal="right" vertical="center" wrapText="1"/>
    </xf>
    <xf numFmtId="4" fontId="24" fillId="0" borderId="0" xfId="70" applyNumberFormat="1" applyFont="1" applyAlignment="1">
      <alignment horizontal="right" vertical="center" wrapText="1"/>
    </xf>
    <xf numFmtId="170" fontId="25" fillId="0" borderId="0" xfId="7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7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4" fontId="26" fillId="0" borderId="0" xfId="70" applyNumberFormat="1" applyFont="1" applyAlignment="1">
      <alignment horizontal="right" vertical="center" wrapText="1"/>
    </xf>
    <xf numFmtId="4" fontId="28" fillId="0" borderId="0" xfId="70" applyNumberFormat="1" applyFont="1" applyAlignment="1">
      <alignment horizontal="right" vertical="center" wrapText="1"/>
    </xf>
    <xf numFmtId="0" fontId="28" fillId="0" borderId="0" xfId="70" applyNumberFormat="1" applyFont="1" applyAlignment="1">
      <alignment horizontal="center" vertical="center" wrapText="1"/>
    </xf>
    <xf numFmtId="170" fontId="29" fillId="0" borderId="0" xfId="7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" borderId="11" xfId="0" applyFont="1" applyFill="1" applyBorder="1" applyAlignment="1">
      <alignment horizontal="center" vertical="center" wrapText="1"/>
    </xf>
    <xf numFmtId="0" fontId="53" fillId="3" borderId="11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center" vertical="center" wrapText="1"/>
    </xf>
    <xf numFmtId="4" fontId="26" fillId="3" borderId="11" xfId="70" applyNumberFormat="1" applyFont="1" applyFill="1" applyBorder="1" applyAlignment="1">
      <alignment horizontal="right" vertical="center" wrapText="1"/>
    </xf>
    <xf numFmtId="170" fontId="29" fillId="3" borderId="11" xfId="70" applyFont="1" applyFill="1" applyBorder="1" applyAlignment="1">
      <alignment horizontal="right" vertical="center" wrapText="1"/>
    </xf>
    <xf numFmtId="4" fontId="26" fillId="3" borderId="11" xfId="0" applyNumberFormat="1" applyFont="1" applyFill="1" applyBorder="1" applyAlignment="1">
      <alignment horizontal="right" vertical="center" wrapText="1"/>
    </xf>
    <xf numFmtId="3" fontId="29" fillId="3" borderId="11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center" vertical="center" wrapText="1"/>
    </xf>
    <xf numFmtId="4" fontId="29" fillId="3" borderId="11" xfId="0" applyNumberFormat="1" applyFont="1" applyFill="1" applyBorder="1" applyAlignment="1">
      <alignment horizontal="right" vertical="center" wrapText="1"/>
    </xf>
    <xf numFmtId="0" fontId="53" fillId="3" borderId="11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left" vertical="center"/>
    </xf>
    <xf numFmtId="0" fontId="28" fillId="3" borderId="11" xfId="70" applyNumberFormat="1" applyFont="1" applyFill="1" applyBorder="1" applyAlignment="1">
      <alignment horizontal="center" vertical="center" wrapText="1"/>
    </xf>
    <xf numFmtId="4" fontId="28" fillId="3" borderId="11" xfId="70" applyNumberFormat="1" applyFont="1" applyFill="1" applyBorder="1" applyAlignment="1">
      <alignment horizontal="right" vertical="center" wrapText="1"/>
    </xf>
    <xf numFmtId="3" fontId="26" fillId="3" borderId="11" xfId="0" applyNumberFormat="1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1" xfId="7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/>
    </xf>
    <xf numFmtId="4" fontId="53" fillId="3" borderId="11" xfId="44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horizontal="left" vertical="center"/>
    </xf>
    <xf numFmtId="49" fontId="53" fillId="3" borderId="11" xfId="0" applyNumberFormat="1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center" vertical="center" wrapText="1"/>
    </xf>
    <xf numFmtId="4" fontId="26" fillId="6" borderId="11" xfId="70" applyNumberFormat="1" applyFont="1" applyFill="1" applyBorder="1" applyAlignment="1">
      <alignment horizontal="right" vertical="center" wrapText="1"/>
    </xf>
    <xf numFmtId="170" fontId="29" fillId="6" borderId="11" xfId="70" applyFont="1" applyFill="1" applyBorder="1" applyAlignment="1">
      <alignment horizontal="right" vertical="center" wrapText="1"/>
    </xf>
    <xf numFmtId="4" fontId="26" fillId="6" borderId="11" xfId="0" applyNumberFormat="1" applyFont="1" applyFill="1" applyBorder="1" applyAlignment="1">
      <alignment horizontal="right" vertical="center" wrapText="1"/>
    </xf>
    <xf numFmtId="0" fontId="53" fillId="6" borderId="11" xfId="0" applyFont="1" applyFill="1" applyBorder="1" applyAlignment="1">
      <alignment horizontal="center" vertical="center"/>
    </xf>
    <xf numFmtId="4" fontId="28" fillId="6" borderId="11" xfId="70" applyNumberFormat="1" applyFont="1" applyFill="1" applyBorder="1" applyAlignment="1">
      <alignment horizontal="right" vertical="center" wrapText="1"/>
    </xf>
    <xf numFmtId="0" fontId="28" fillId="6" borderId="11" xfId="70" applyNumberFormat="1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left" vertical="center"/>
    </xf>
    <xf numFmtId="4" fontId="29" fillId="6" borderId="11" xfId="0" applyNumberFormat="1" applyFont="1" applyFill="1" applyBorder="1" applyAlignment="1">
      <alignment horizontal="right" vertical="center" wrapText="1"/>
    </xf>
    <xf numFmtId="0" fontId="29" fillId="6" borderId="11" xfId="0" applyFont="1" applyFill="1" applyBorder="1" applyAlignment="1">
      <alignment horizontal="center" vertical="center" wrapText="1"/>
    </xf>
    <xf numFmtId="3" fontId="29" fillId="6" borderId="11" xfId="0" applyNumberFormat="1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left" vertical="center" wrapText="1"/>
    </xf>
    <xf numFmtId="0" fontId="26" fillId="6" borderId="11" xfId="70" applyNumberFormat="1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/>
    </xf>
    <xf numFmtId="4" fontId="53" fillId="6" borderId="11" xfId="44" applyNumberFormat="1" applyFont="1" applyFill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" fontId="54" fillId="33" borderId="11" xfId="70" applyNumberFormat="1" applyFont="1" applyFill="1" applyBorder="1" applyAlignment="1">
      <alignment horizontal="right" vertical="center" wrapText="1"/>
    </xf>
    <xf numFmtId="4" fontId="54" fillId="33" borderId="11" xfId="70" applyNumberFormat="1" applyFont="1" applyFill="1" applyBorder="1" applyAlignment="1">
      <alignment horizontal="center" vertical="center" wrapText="1"/>
    </xf>
    <xf numFmtId="0" fontId="54" fillId="33" borderId="11" xfId="70" applyNumberFormat="1" applyFont="1" applyFill="1" applyBorder="1" applyAlignment="1">
      <alignment horizontal="center" vertical="center" wrapText="1"/>
    </xf>
    <xf numFmtId="170" fontId="54" fillId="33" borderId="11" xfId="7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3" fillId="39" borderId="11" xfId="0" applyFont="1" applyFill="1" applyBorder="1" applyAlignment="1">
      <alignment horizontal="center" vertical="center" wrapText="1"/>
    </xf>
    <xf numFmtId="0" fontId="32" fillId="39" borderId="11" xfId="0" applyFont="1" applyFill="1" applyBorder="1" applyAlignment="1">
      <alignment horizontal="center" vertical="center" wrapText="1"/>
    </xf>
    <xf numFmtId="0" fontId="33" fillId="4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0</xdr:rowOff>
    </xdr:from>
    <xdr:to>
      <xdr:col>14</xdr:col>
      <xdr:colOff>0</xdr:colOff>
      <xdr:row>141</xdr:row>
      <xdr:rowOff>0</xdr:rowOff>
    </xdr:to>
    <xdr:sp>
      <xdr:nvSpPr>
        <xdr:cNvPr id="1" name="Conector reto 11"/>
        <xdr:cNvSpPr>
          <a:spLocks/>
        </xdr:cNvSpPr>
      </xdr:nvSpPr>
      <xdr:spPr>
        <a:xfrm>
          <a:off x="0" y="73009125"/>
          <a:ext cx="1689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6</xdr:row>
      <xdr:rowOff>76200</xdr:rowOff>
    </xdr:from>
    <xdr:to>
      <xdr:col>4</xdr:col>
      <xdr:colOff>933450</xdr:colOff>
      <xdr:row>6</xdr:row>
      <xdr:rowOff>104775</xdr:rowOff>
    </xdr:to>
    <xdr:sp>
      <xdr:nvSpPr>
        <xdr:cNvPr id="2" name="Conector reto 17"/>
        <xdr:cNvSpPr>
          <a:spLocks/>
        </xdr:cNvSpPr>
      </xdr:nvSpPr>
      <xdr:spPr>
        <a:xfrm flipH="1" flipV="1">
          <a:off x="3524250" y="22955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1466850</xdr:rowOff>
    </xdr:from>
    <xdr:to>
      <xdr:col>5</xdr:col>
      <xdr:colOff>0</xdr:colOff>
      <xdr:row>142</xdr:row>
      <xdr:rowOff>0</xdr:rowOff>
    </xdr:to>
    <xdr:sp>
      <xdr:nvSpPr>
        <xdr:cNvPr id="3" name="Conector reto 19"/>
        <xdr:cNvSpPr>
          <a:spLocks/>
        </xdr:cNvSpPr>
      </xdr:nvSpPr>
      <xdr:spPr>
        <a:xfrm>
          <a:off x="3943350" y="73009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sp>
      <xdr:nvSpPr>
        <xdr:cNvPr id="4" name="Conector reto 23"/>
        <xdr:cNvSpPr>
          <a:spLocks/>
        </xdr:cNvSpPr>
      </xdr:nvSpPr>
      <xdr:spPr>
        <a:xfrm flipV="1">
          <a:off x="476250" y="73009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1466850</xdr:rowOff>
    </xdr:from>
    <xdr:to>
      <xdr:col>9</xdr:col>
      <xdr:colOff>0</xdr:colOff>
      <xdr:row>142</xdr:row>
      <xdr:rowOff>0</xdr:rowOff>
    </xdr:to>
    <xdr:sp>
      <xdr:nvSpPr>
        <xdr:cNvPr id="5" name="Conector reto 25"/>
        <xdr:cNvSpPr>
          <a:spLocks/>
        </xdr:cNvSpPr>
      </xdr:nvSpPr>
      <xdr:spPr>
        <a:xfrm>
          <a:off x="12506325" y="73009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1466850</xdr:rowOff>
    </xdr:from>
    <xdr:to>
      <xdr:col>10</xdr:col>
      <xdr:colOff>0</xdr:colOff>
      <xdr:row>142</xdr:row>
      <xdr:rowOff>19050</xdr:rowOff>
    </xdr:to>
    <xdr:sp>
      <xdr:nvSpPr>
        <xdr:cNvPr id="6" name="Conector reto 29"/>
        <xdr:cNvSpPr>
          <a:spLocks/>
        </xdr:cNvSpPr>
      </xdr:nvSpPr>
      <xdr:spPr>
        <a:xfrm>
          <a:off x="13458825" y="73009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1466850</xdr:rowOff>
    </xdr:from>
    <xdr:to>
      <xdr:col>11</xdr:col>
      <xdr:colOff>0</xdr:colOff>
      <xdr:row>142</xdr:row>
      <xdr:rowOff>19050</xdr:rowOff>
    </xdr:to>
    <xdr:sp>
      <xdr:nvSpPr>
        <xdr:cNvPr id="7" name="Conector reto 30"/>
        <xdr:cNvSpPr>
          <a:spLocks/>
        </xdr:cNvSpPr>
      </xdr:nvSpPr>
      <xdr:spPr>
        <a:xfrm>
          <a:off x="14335125" y="73009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1466850</xdr:rowOff>
    </xdr:from>
    <xdr:to>
      <xdr:col>11</xdr:col>
      <xdr:colOff>0</xdr:colOff>
      <xdr:row>142</xdr:row>
      <xdr:rowOff>19050</xdr:rowOff>
    </xdr:to>
    <xdr:sp>
      <xdr:nvSpPr>
        <xdr:cNvPr id="8" name="Conector reto 31"/>
        <xdr:cNvSpPr>
          <a:spLocks/>
        </xdr:cNvSpPr>
      </xdr:nvSpPr>
      <xdr:spPr>
        <a:xfrm>
          <a:off x="14335125" y="73009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1466850</xdr:rowOff>
    </xdr:from>
    <xdr:to>
      <xdr:col>12</xdr:col>
      <xdr:colOff>0</xdr:colOff>
      <xdr:row>142</xdr:row>
      <xdr:rowOff>19050</xdr:rowOff>
    </xdr:to>
    <xdr:sp>
      <xdr:nvSpPr>
        <xdr:cNvPr id="9" name="Conector reto 32"/>
        <xdr:cNvSpPr>
          <a:spLocks/>
        </xdr:cNvSpPr>
      </xdr:nvSpPr>
      <xdr:spPr>
        <a:xfrm>
          <a:off x="15287625" y="73009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140</xdr:row>
      <xdr:rowOff>1466850</xdr:rowOff>
    </xdr:from>
    <xdr:to>
      <xdr:col>13</xdr:col>
      <xdr:colOff>0</xdr:colOff>
      <xdr:row>142</xdr:row>
      <xdr:rowOff>9525</xdr:rowOff>
    </xdr:to>
    <xdr:sp>
      <xdr:nvSpPr>
        <xdr:cNvPr id="10" name="Conector reto 33"/>
        <xdr:cNvSpPr>
          <a:spLocks/>
        </xdr:cNvSpPr>
      </xdr:nvSpPr>
      <xdr:spPr>
        <a:xfrm>
          <a:off x="15944850" y="73009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140</xdr:row>
      <xdr:rowOff>1466850</xdr:rowOff>
    </xdr:from>
    <xdr:to>
      <xdr:col>14</xdr:col>
      <xdr:colOff>0</xdr:colOff>
      <xdr:row>142</xdr:row>
      <xdr:rowOff>0</xdr:rowOff>
    </xdr:to>
    <xdr:sp>
      <xdr:nvSpPr>
        <xdr:cNvPr id="11" name="Conector reto 39"/>
        <xdr:cNvSpPr>
          <a:spLocks/>
        </xdr:cNvSpPr>
      </xdr:nvSpPr>
      <xdr:spPr>
        <a:xfrm>
          <a:off x="16897350" y="73009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1466850</xdr:rowOff>
    </xdr:from>
    <xdr:to>
      <xdr:col>2</xdr:col>
      <xdr:colOff>0</xdr:colOff>
      <xdr:row>142</xdr:row>
      <xdr:rowOff>19050</xdr:rowOff>
    </xdr:to>
    <xdr:sp>
      <xdr:nvSpPr>
        <xdr:cNvPr id="12" name="Conector reto 41"/>
        <xdr:cNvSpPr>
          <a:spLocks/>
        </xdr:cNvSpPr>
      </xdr:nvSpPr>
      <xdr:spPr>
        <a:xfrm>
          <a:off x="1238250" y="73009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zoomScale="80" zoomScaleNormal="80" zoomScalePageLayoutView="0" workbookViewId="0" topLeftCell="A1">
      <pane xSplit="3" ySplit="2" topLeftCell="D6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8" sqref="F68"/>
    </sheetView>
  </sheetViews>
  <sheetFormatPr defaultColWidth="9.140625" defaultRowHeight="12.75"/>
  <cols>
    <col min="1" max="1" width="7.140625" style="73" customWidth="1"/>
    <col min="2" max="2" width="11.421875" style="73" customWidth="1"/>
    <col min="3" max="3" width="10.00390625" style="3" customWidth="1"/>
    <col min="4" max="4" width="10.421875" style="4" bestFit="1" customWidth="1"/>
    <col min="5" max="5" width="20.140625" style="4" bestFit="1" customWidth="1"/>
    <col min="6" max="6" width="35.57421875" style="4" bestFit="1" customWidth="1"/>
    <col min="7" max="7" width="20.140625" style="3" customWidth="1"/>
    <col min="8" max="8" width="59.57421875" style="4" bestFit="1" customWidth="1"/>
    <col min="9" max="9" width="13.140625" style="5" bestFit="1" customWidth="1"/>
    <col min="10" max="10" width="14.28125" style="5" bestFit="1" customWidth="1"/>
    <col min="11" max="11" width="13.140625" style="5" bestFit="1" customWidth="1"/>
    <col min="12" max="12" width="14.28125" style="6" bestFit="1" customWidth="1"/>
    <col min="13" max="13" width="9.8515625" style="9" bestFit="1" customWidth="1"/>
    <col min="14" max="14" width="14.28125" style="7" bestFit="1" customWidth="1"/>
    <col min="15" max="15" width="13.140625" style="8" bestFit="1" customWidth="1"/>
    <col min="16" max="16384" width="9.140625" style="1" customWidth="1"/>
  </cols>
  <sheetData>
    <row r="1" spans="1:15" ht="68.25" customHeight="1">
      <c r="A1" s="66"/>
      <c r="B1" s="66"/>
      <c r="C1" s="10"/>
      <c r="D1" s="11"/>
      <c r="E1" s="11"/>
      <c r="F1" s="11"/>
      <c r="G1" s="10"/>
      <c r="H1" s="77" t="s">
        <v>615</v>
      </c>
      <c r="I1" s="12"/>
      <c r="J1" s="12"/>
      <c r="K1" s="12"/>
      <c r="L1" s="13"/>
      <c r="M1" s="14"/>
      <c r="N1" s="15"/>
      <c r="O1" s="16"/>
    </row>
    <row r="2" spans="1:15" s="2" customFormat="1" ht="22.5">
      <c r="A2" s="17" t="s">
        <v>0</v>
      </c>
      <c r="B2" s="17" t="s">
        <v>620</v>
      </c>
      <c r="C2" s="61" t="s">
        <v>619</v>
      </c>
      <c r="D2" s="61" t="s">
        <v>616</v>
      </c>
      <c r="E2" s="61" t="s">
        <v>1</v>
      </c>
      <c r="F2" s="61" t="s">
        <v>2</v>
      </c>
      <c r="G2" s="61" t="s">
        <v>617</v>
      </c>
      <c r="H2" s="61" t="s">
        <v>3</v>
      </c>
      <c r="I2" s="63" t="s">
        <v>4</v>
      </c>
      <c r="J2" s="63" t="s">
        <v>5</v>
      </c>
      <c r="K2" s="63" t="s">
        <v>6</v>
      </c>
      <c r="L2" s="63" t="s">
        <v>7</v>
      </c>
      <c r="M2" s="64" t="s">
        <v>8</v>
      </c>
      <c r="N2" s="65" t="s">
        <v>610</v>
      </c>
      <c r="O2" s="61" t="s">
        <v>611</v>
      </c>
    </row>
    <row r="3" spans="1:15" s="2" customFormat="1" ht="21">
      <c r="A3" s="67" t="s">
        <v>24</v>
      </c>
      <c r="B3" s="68" t="s">
        <v>30</v>
      </c>
      <c r="C3" s="18">
        <v>48764</v>
      </c>
      <c r="D3" s="19" t="s">
        <v>31</v>
      </c>
      <c r="E3" s="19" t="s">
        <v>32</v>
      </c>
      <c r="F3" s="20" t="s">
        <v>93</v>
      </c>
      <c r="G3" s="21" t="s">
        <v>33</v>
      </c>
      <c r="H3" s="19" t="s">
        <v>34</v>
      </c>
      <c r="I3" s="22"/>
      <c r="J3" s="22">
        <v>308000</v>
      </c>
      <c r="K3" s="22"/>
      <c r="L3" s="22">
        <v>308000</v>
      </c>
      <c r="M3" s="18">
        <v>7</v>
      </c>
      <c r="N3" s="23">
        <v>196000</v>
      </c>
      <c r="O3" s="24">
        <f>SUM(L3-N3)</f>
        <v>112000</v>
      </c>
    </row>
    <row r="4" spans="1:15" ht="21">
      <c r="A4" s="67" t="s">
        <v>24</v>
      </c>
      <c r="B4" s="68" t="s">
        <v>35</v>
      </c>
      <c r="C4" s="18">
        <v>48766</v>
      </c>
      <c r="D4" s="19" t="s">
        <v>10</v>
      </c>
      <c r="E4" s="19" t="s">
        <v>36</v>
      </c>
      <c r="F4" s="20" t="s">
        <v>93</v>
      </c>
      <c r="G4" s="21" t="s">
        <v>33</v>
      </c>
      <c r="H4" s="19" t="s">
        <v>37</v>
      </c>
      <c r="I4" s="22"/>
      <c r="J4" s="22">
        <v>308000</v>
      </c>
      <c r="K4" s="22"/>
      <c r="L4" s="22">
        <v>308000</v>
      </c>
      <c r="M4" s="18">
        <v>7</v>
      </c>
      <c r="N4" s="23">
        <v>196000</v>
      </c>
      <c r="O4" s="24">
        <f aca="true" t="shared" si="0" ref="O4:O67">SUM(L4-N4)</f>
        <v>112000</v>
      </c>
    </row>
    <row r="5" spans="1:15" ht="21">
      <c r="A5" s="67" t="s">
        <v>24</v>
      </c>
      <c r="B5" s="68" t="s">
        <v>38</v>
      </c>
      <c r="C5" s="18">
        <v>48809</v>
      </c>
      <c r="D5" s="19" t="s">
        <v>39</v>
      </c>
      <c r="E5" s="19" t="s">
        <v>40</v>
      </c>
      <c r="F5" s="20" t="s">
        <v>93</v>
      </c>
      <c r="G5" s="21" t="s">
        <v>33</v>
      </c>
      <c r="H5" s="19" t="s">
        <v>41</v>
      </c>
      <c r="I5" s="22"/>
      <c r="J5" s="22">
        <v>220000</v>
      </c>
      <c r="K5" s="22"/>
      <c r="L5" s="22">
        <v>220000</v>
      </c>
      <c r="M5" s="18">
        <v>5</v>
      </c>
      <c r="N5" s="23">
        <v>140000</v>
      </c>
      <c r="O5" s="24">
        <f t="shared" si="0"/>
        <v>80000</v>
      </c>
    </row>
    <row r="6" spans="1:15" ht="21">
      <c r="A6" s="67" t="s">
        <v>24</v>
      </c>
      <c r="B6" s="68" t="s">
        <v>42</v>
      </c>
      <c r="C6" s="18">
        <v>48813</v>
      </c>
      <c r="D6" s="19" t="s">
        <v>11</v>
      </c>
      <c r="E6" s="19" t="s">
        <v>43</v>
      </c>
      <c r="F6" s="20" t="s">
        <v>93</v>
      </c>
      <c r="G6" s="21" t="s">
        <v>33</v>
      </c>
      <c r="H6" s="19" t="s">
        <v>44</v>
      </c>
      <c r="I6" s="22"/>
      <c r="J6" s="22">
        <v>396000</v>
      </c>
      <c r="K6" s="22"/>
      <c r="L6" s="22">
        <v>396000</v>
      </c>
      <c r="M6" s="18">
        <v>9</v>
      </c>
      <c r="N6" s="23">
        <v>252000</v>
      </c>
      <c r="O6" s="24">
        <f t="shared" si="0"/>
        <v>144000</v>
      </c>
    </row>
    <row r="7" spans="1:15" ht="21">
      <c r="A7" s="67" t="s">
        <v>24</v>
      </c>
      <c r="B7" s="68" t="s">
        <v>45</v>
      </c>
      <c r="C7" s="18">
        <v>48772</v>
      </c>
      <c r="D7" s="19" t="s">
        <v>46</v>
      </c>
      <c r="E7" s="19" t="s">
        <v>47</v>
      </c>
      <c r="F7" s="20" t="s">
        <v>93</v>
      </c>
      <c r="G7" s="21" t="s">
        <v>33</v>
      </c>
      <c r="H7" s="19" t="s">
        <v>48</v>
      </c>
      <c r="I7" s="22"/>
      <c r="J7" s="22">
        <v>220000</v>
      </c>
      <c r="K7" s="22"/>
      <c r="L7" s="22">
        <v>220000</v>
      </c>
      <c r="M7" s="18">
        <v>5</v>
      </c>
      <c r="N7" s="23">
        <v>180000</v>
      </c>
      <c r="O7" s="24">
        <f t="shared" si="0"/>
        <v>40000</v>
      </c>
    </row>
    <row r="8" spans="1:15" ht="21">
      <c r="A8" s="67" t="s">
        <v>24</v>
      </c>
      <c r="B8" s="68" t="s">
        <v>49</v>
      </c>
      <c r="C8" s="18">
        <v>48806</v>
      </c>
      <c r="D8" s="19" t="s">
        <v>50</v>
      </c>
      <c r="E8" s="19" t="s">
        <v>51</v>
      </c>
      <c r="F8" s="20" t="s">
        <v>93</v>
      </c>
      <c r="G8" s="21" t="s">
        <v>33</v>
      </c>
      <c r="H8" s="19" t="s">
        <v>52</v>
      </c>
      <c r="I8" s="22"/>
      <c r="J8" s="22">
        <v>220000</v>
      </c>
      <c r="K8" s="22"/>
      <c r="L8" s="22">
        <v>220000</v>
      </c>
      <c r="M8" s="18">
        <v>5</v>
      </c>
      <c r="N8" s="23">
        <v>140000</v>
      </c>
      <c r="O8" s="24">
        <f t="shared" si="0"/>
        <v>80000</v>
      </c>
    </row>
    <row r="9" spans="1:15" ht="21">
      <c r="A9" s="67" t="s">
        <v>24</v>
      </c>
      <c r="B9" s="68" t="s">
        <v>53</v>
      </c>
      <c r="C9" s="18">
        <v>48795</v>
      </c>
      <c r="D9" s="19" t="s">
        <v>54</v>
      </c>
      <c r="E9" s="19" t="s">
        <v>55</v>
      </c>
      <c r="F9" s="20" t="s">
        <v>93</v>
      </c>
      <c r="G9" s="21" t="s">
        <v>33</v>
      </c>
      <c r="H9" s="19" t="s">
        <v>56</v>
      </c>
      <c r="I9" s="22"/>
      <c r="J9" s="22">
        <v>132000</v>
      </c>
      <c r="K9" s="22"/>
      <c r="L9" s="22">
        <v>132000</v>
      </c>
      <c r="M9" s="18">
        <v>3</v>
      </c>
      <c r="N9" s="23">
        <v>84000</v>
      </c>
      <c r="O9" s="24">
        <f t="shared" si="0"/>
        <v>48000</v>
      </c>
    </row>
    <row r="10" spans="1:15" ht="21">
      <c r="A10" s="67" t="s">
        <v>24</v>
      </c>
      <c r="B10" s="68" t="s">
        <v>57</v>
      </c>
      <c r="C10" s="18">
        <v>48760</v>
      </c>
      <c r="D10" s="19" t="s">
        <v>9</v>
      </c>
      <c r="E10" s="19" t="s">
        <v>58</v>
      </c>
      <c r="F10" s="20" t="s">
        <v>93</v>
      </c>
      <c r="G10" s="21" t="s">
        <v>33</v>
      </c>
      <c r="H10" s="19" t="s">
        <v>59</v>
      </c>
      <c r="I10" s="22"/>
      <c r="J10" s="22">
        <v>396000</v>
      </c>
      <c r="K10" s="22"/>
      <c r="L10" s="22">
        <v>396000</v>
      </c>
      <c r="M10" s="18">
        <v>9</v>
      </c>
      <c r="N10" s="23">
        <v>234000</v>
      </c>
      <c r="O10" s="24">
        <f t="shared" si="0"/>
        <v>162000</v>
      </c>
    </row>
    <row r="11" spans="1:15" ht="21">
      <c r="A11" s="67" t="s">
        <v>24</v>
      </c>
      <c r="B11" s="68" t="s">
        <v>60</v>
      </c>
      <c r="C11" s="18">
        <v>48804</v>
      </c>
      <c r="D11" s="19" t="s">
        <v>61</v>
      </c>
      <c r="E11" s="19" t="s">
        <v>62</v>
      </c>
      <c r="F11" s="20" t="s">
        <v>93</v>
      </c>
      <c r="G11" s="21" t="s">
        <v>33</v>
      </c>
      <c r="H11" s="19" t="s">
        <v>63</v>
      </c>
      <c r="I11" s="22"/>
      <c r="J11" s="22">
        <v>352000</v>
      </c>
      <c r="K11" s="22"/>
      <c r="L11" s="22">
        <v>352000</v>
      </c>
      <c r="M11" s="18">
        <v>8</v>
      </c>
      <c r="N11" s="23">
        <v>224000</v>
      </c>
      <c r="O11" s="24">
        <f t="shared" si="0"/>
        <v>128000</v>
      </c>
    </row>
    <row r="12" spans="1:15" ht="21">
      <c r="A12" s="67" t="s">
        <v>24</v>
      </c>
      <c r="B12" s="68" t="s">
        <v>68</v>
      </c>
      <c r="C12" s="18">
        <v>48800</v>
      </c>
      <c r="D12" s="19" t="s">
        <v>69</v>
      </c>
      <c r="E12" s="19" t="s">
        <v>70</v>
      </c>
      <c r="F12" s="20" t="s">
        <v>93</v>
      </c>
      <c r="G12" s="21" t="s">
        <v>33</v>
      </c>
      <c r="H12" s="19" t="s">
        <v>71</v>
      </c>
      <c r="I12" s="22"/>
      <c r="J12" s="22">
        <v>396000</v>
      </c>
      <c r="K12" s="22"/>
      <c r="L12" s="22">
        <v>396000</v>
      </c>
      <c r="M12" s="18">
        <v>9</v>
      </c>
      <c r="N12" s="23">
        <v>252000</v>
      </c>
      <c r="O12" s="24">
        <f t="shared" si="0"/>
        <v>144000</v>
      </c>
    </row>
    <row r="13" spans="1:15" ht="21">
      <c r="A13" s="67" t="s">
        <v>24</v>
      </c>
      <c r="B13" s="68" t="s">
        <v>64</v>
      </c>
      <c r="C13" s="18">
        <v>48778</v>
      </c>
      <c r="D13" s="19" t="s">
        <v>65</v>
      </c>
      <c r="E13" s="19" t="s">
        <v>66</v>
      </c>
      <c r="F13" s="20" t="s">
        <v>93</v>
      </c>
      <c r="G13" s="21" t="s">
        <v>33</v>
      </c>
      <c r="H13" s="19" t="s">
        <v>67</v>
      </c>
      <c r="I13" s="22"/>
      <c r="J13" s="22">
        <v>210000</v>
      </c>
      <c r="K13" s="22"/>
      <c r="L13" s="22">
        <v>210000</v>
      </c>
      <c r="M13" s="18">
        <v>5</v>
      </c>
      <c r="N13" s="23">
        <v>180000</v>
      </c>
      <c r="O13" s="24">
        <f t="shared" si="0"/>
        <v>30000</v>
      </c>
    </row>
    <row r="14" spans="1:15" ht="31.5">
      <c r="A14" s="67" t="s">
        <v>24</v>
      </c>
      <c r="B14" s="68" t="s">
        <v>89</v>
      </c>
      <c r="C14" s="25">
        <v>48859</v>
      </c>
      <c r="D14" s="26" t="s">
        <v>31</v>
      </c>
      <c r="E14" s="26" t="s">
        <v>90</v>
      </c>
      <c r="F14" s="20" t="s">
        <v>613</v>
      </c>
      <c r="G14" s="27" t="s">
        <v>91</v>
      </c>
      <c r="H14" s="26" t="s">
        <v>92</v>
      </c>
      <c r="I14" s="28">
        <v>154200</v>
      </c>
      <c r="J14" s="22">
        <v>126000</v>
      </c>
      <c r="K14" s="28"/>
      <c r="L14" s="28">
        <v>280200</v>
      </c>
      <c r="M14" s="27">
        <v>4</v>
      </c>
      <c r="N14" s="23">
        <v>280200</v>
      </c>
      <c r="O14" s="24">
        <f t="shared" si="0"/>
        <v>0</v>
      </c>
    </row>
    <row r="15" spans="1:15" ht="21">
      <c r="A15" s="67" t="s">
        <v>24</v>
      </c>
      <c r="B15" s="68" t="s">
        <v>25</v>
      </c>
      <c r="C15" s="27">
        <v>48576</v>
      </c>
      <c r="D15" s="26" t="s">
        <v>9</v>
      </c>
      <c r="E15" s="26" t="s">
        <v>16</v>
      </c>
      <c r="F15" s="20" t="s">
        <v>23</v>
      </c>
      <c r="G15" s="27" t="s">
        <v>20</v>
      </c>
      <c r="H15" s="26" t="s">
        <v>12</v>
      </c>
      <c r="I15" s="28">
        <v>70040</v>
      </c>
      <c r="J15" s="22">
        <v>0</v>
      </c>
      <c r="K15" s="28">
        <v>63200</v>
      </c>
      <c r="L15" s="28">
        <v>133240</v>
      </c>
      <c r="M15" s="27">
        <v>0</v>
      </c>
      <c r="N15" s="28">
        <v>133240</v>
      </c>
      <c r="O15" s="24">
        <f t="shared" si="0"/>
        <v>0</v>
      </c>
    </row>
    <row r="16" spans="1:15" ht="31.5">
      <c r="A16" s="67" t="s">
        <v>24</v>
      </c>
      <c r="B16" s="68" t="s">
        <v>26</v>
      </c>
      <c r="C16" s="27">
        <v>48668</v>
      </c>
      <c r="D16" s="26" t="s">
        <v>10</v>
      </c>
      <c r="E16" s="26" t="s">
        <v>17</v>
      </c>
      <c r="F16" s="20" t="s">
        <v>23</v>
      </c>
      <c r="G16" s="27" t="s">
        <v>21</v>
      </c>
      <c r="H16" s="26" t="s">
        <v>13</v>
      </c>
      <c r="I16" s="28">
        <v>27800</v>
      </c>
      <c r="J16" s="22">
        <v>0</v>
      </c>
      <c r="K16" s="28">
        <v>12700</v>
      </c>
      <c r="L16" s="28">
        <v>40500</v>
      </c>
      <c r="M16" s="27">
        <v>0</v>
      </c>
      <c r="N16" s="28">
        <v>40500</v>
      </c>
      <c r="O16" s="24">
        <f t="shared" si="0"/>
        <v>0</v>
      </c>
    </row>
    <row r="17" spans="1:15" ht="21">
      <c r="A17" s="67" t="s">
        <v>24</v>
      </c>
      <c r="B17" s="68" t="s">
        <v>27</v>
      </c>
      <c r="C17" s="27">
        <v>48688</v>
      </c>
      <c r="D17" s="26" t="s">
        <v>11</v>
      </c>
      <c r="E17" s="26" t="s">
        <v>19</v>
      </c>
      <c r="F17" s="20" t="s">
        <v>23</v>
      </c>
      <c r="G17" s="27" t="s">
        <v>20</v>
      </c>
      <c r="H17" s="26" t="s">
        <v>15</v>
      </c>
      <c r="I17" s="28">
        <v>19700</v>
      </c>
      <c r="J17" s="22">
        <v>0</v>
      </c>
      <c r="K17" s="28">
        <v>0</v>
      </c>
      <c r="L17" s="28">
        <v>19700</v>
      </c>
      <c r="M17" s="27">
        <v>0</v>
      </c>
      <c r="N17" s="28">
        <v>19700</v>
      </c>
      <c r="O17" s="24">
        <f t="shared" si="0"/>
        <v>0</v>
      </c>
    </row>
    <row r="18" spans="1:15" ht="21">
      <c r="A18" s="67" t="s">
        <v>24</v>
      </c>
      <c r="B18" s="68" t="s">
        <v>28</v>
      </c>
      <c r="C18" s="27">
        <v>48677</v>
      </c>
      <c r="D18" s="26" t="s">
        <v>29</v>
      </c>
      <c r="E18" s="26" t="s">
        <v>18</v>
      </c>
      <c r="F18" s="20" t="s">
        <v>23</v>
      </c>
      <c r="G18" s="27" t="s">
        <v>22</v>
      </c>
      <c r="H18" s="26" t="s">
        <v>14</v>
      </c>
      <c r="I18" s="28">
        <v>16780</v>
      </c>
      <c r="J18" s="22">
        <v>48600</v>
      </c>
      <c r="K18" s="28">
        <v>40000</v>
      </c>
      <c r="L18" s="28">
        <v>105380</v>
      </c>
      <c r="M18" s="27">
        <v>1</v>
      </c>
      <c r="N18" s="28">
        <v>105380</v>
      </c>
      <c r="O18" s="24">
        <f t="shared" si="0"/>
        <v>0</v>
      </c>
    </row>
    <row r="19" spans="1:15" ht="21">
      <c r="A19" s="67" t="s">
        <v>24</v>
      </c>
      <c r="B19" s="68" t="s">
        <v>84</v>
      </c>
      <c r="C19" s="27">
        <v>49036</v>
      </c>
      <c r="D19" s="26" t="s">
        <v>85</v>
      </c>
      <c r="E19" s="26" t="s">
        <v>86</v>
      </c>
      <c r="F19" s="20" t="s">
        <v>94</v>
      </c>
      <c r="G19" s="27" t="s">
        <v>87</v>
      </c>
      <c r="H19" s="26" t="s">
        <v>88</v>
      </c>
      <c r="I19" s="28"/>
      <c r="J19" s="22">
        <v>158400</v>
      </c>
      <c r="K19" s="28"/>
      <c r="L19" s="28">
        <v>158400</v>
      </c>
      <c r="M19" s="27">
        <v>8</v>
      </c>
      <c r="N19" s="23">
        <v>158400</v>
      </c>
      <c r="O19" s="24">
        <f t="shared" si="0"/>
        <v>0</v>
      </c>
    </row>
    <row r="20" spans="1:15" ht="42">
      <c r="A20" s="67" t="s">
        <v>24</v>
      </c>
      <c r="B20" s="68" t="s">
        <v>99</v>
      </c>
      <c r="C20" s="29">
        <v>48822</v>
      </c>
      <c r="D20" s="30" t="s">
        <v>9</v>
      </c>
      <c r="E20" s="19" t="s">
        <v>100</v>
      </c>
      <c r="F20" s="20" t="s">
        <v>158</v>
      </c>
      <c r="G20" s="18" t="s">
        <v>101</v>
      </c>
      <c r="H20" s="19" t="s">
        <v>102</v>
      </c>
      <c r="I20" s="28">
        <v>15825</v>
      </c>
      <c r="J20" s="22">
        <v>96000</v>
      </c>
      <c r="K20" s="28">
        <v>35000</v>
      </c>
      <c r="L20" s="28">
        <v>146825</v>
      </c>
      <c r="M20" s="27">
        <v>2</v>
      </c>
      <c r="N20" s="28">
        <v>146825</v>
      </c>
      <c r="O20" s="24">
        <f t="shared" si="0"/>
        <v>0</v>
      </c>
    </row>
    <row r="21" spans="1:15" ht="42">
      <c r="A21" s="67" t="s">
        <v>24</v>
      </c>
      <c r="B21" s="68" t="s">
        <v>103</v>
      </c>
      <c r="C21" s="29">
        <v>48814</v>
      </c>
      <c r="D21" s="30" t="s">
        <v>31</v>
      </c>
      <c r="E21" s="19" t="s">
        <v>104</v>
      </c>
      <c r="F21" s="20" t="s">
        <v>158</v>
      </c>
      <c r="G21" s="18" t="s">
        <v>105</v>
      </c>
      <c r="H21" s="19" t="s">
        <v>106</v>
      </c>
      <c r="I21" s="28">
        <v>15023</v>
      </c>
      <c r="J21" s="22">
        <v>96000</v>
      </c>
      <c r="K21" s="28">
        <v>0</v>
      </c>
      <c r="L21" s="28">
        <v>111023</v>
      </c>
      <c r="M21" s="27">
        <v>2</v>
      </c>
      <c r="N21" s="28">
        <v>111023</v>
      </c>
      <c r="O21" s="24">
        <f t="shared" si="0"/>
        <v>0</v>
      </c>
    </row>
    <row r="22" spans="1:15" ht="42">
      <c r="A22" s="67" t="s">
        <v>24</v>
      </c>
      <c r="B22" s="68" t="s">
        <v>107</v>
      </c>
      <c r="C22" s="29">
        <v>48833</v>
      </c>
      <c r="D22" s="30" t="s">
        <v>39</v>
      </c>
      <c r="E22" s="19" t="s">
        <v>108</v>
      </c>
      <c r="F22" s="20" t="s">
        <v>158</v>
      </c>
      <c r="G22" s="18" t="s">
        <v>21</v>
      </c>
      <c r="H22" s="19" t="s">
        <v>109</v>
      </c>
      <c r="I22" s="28">
        <v>34799.2</v>
      </c>
      <c r="J22" s="22">
        <v>80000</v>
      </c>
      <c r="K22" s="28">
        <v>17007.8</v>
      </c>
      <c r="L22" s="28">
        <v>131807</v>
      </c>
      <c r="M22" s="27">
        <v>2</v>
      </c>
      <c r="N22" s="28">
        <v>131807</v>
      </c>
      <c r="O22" s="24">
        <f t="shared" si="0"/>
        <v>0</v>
      </c>
    </row>
    <row r="23" spans="1:15" ht="42">
      <c r="A23" s="67" t="s">
        <v>24</v>
      </c>
      <c r="B23" s="68" t="s">
        <v>110</v>
      </c>
      <c r="C23" s="29">
        <v>48792</v>
      </c>
      <c r="D23" s="30" t="s">
        <v>65</v>
      </c>
      <c r="E23" s="19" t="s">
        <v>111</v>
      </c>
      <c r="F23" s="20" t="s">
        <v>158</v>
      </c>
      <c r="G23" s="18" t="s">
        <v>101</v>
      </c>
      <c r="H23" s="19" t="s">
        <v>112</v>
      </c>
      <c r="I23" s="28">
        <v>113325</v>
      </c>
      <c r="J23" s="22">
        <v>0</v>
      </c>
      <c r="K23" s="28">
        <v>11000</v>
      </c>
      <c r="L23" s="28">
        <v>124325</v>
      </c>
      <c r="M23" s="27"/>
      <c r="N23" s="28">
        <v>124325</v>
      </c>
      <c r="O23" s="24">
        <f t="shared" si="0"/>
        <v>0</v>
      </c>
    </row>
    <row r="24" spans="1:15" s="2" customFormat="1" ht="31.5">
      <c r="A24" s="67" t="s">
        <v>24</v>
      </c>
      <c r="B24" s="68" t="s">
        <v>143</v>
      </c>
      <c r="C24" s="27">
        <v>47964</v>
      </c>
      <c r="D24" s="26" t="s">
        <v>11</v>
      </c>
      <c r="E24" s="26" t="s">
        <v>144</v>
      </c>
      <c r="F24" s="20" t="s">
        <v>145</v>
      </c>
      <c r="G24" s="27" t="s">
        <v>146</v>
      </c>
      <c r="H24" s="26" t="s">
        <v>147</v>
      </c>
      <c r="I24" s="28">
        <v>22400</v>
      </c>
      <c r="J24" s="22">
        <v>103600</v>
      </c>
      <c r="K24" s="28"/>
      <c r="L24" s="28">
        <v>126000</v>
      </c>
      <c r="M24" s="27">
        <v>6</v>
      </c>
      <c r="N24" s="28">
        <v>126000</v>
      </c>
      <c r="O24" s="24">
        <f t="shared" si="0"/>
        <v>0</v>
      </c>
    </row>
    <row r="25" spans="1:15" ht="42">
      <c r="A25" s="67" t="s">
        <v>24</v>
      </c>
      <c r="B25" s="68" t="s">
        <v>95</v>
      </c>
      <c r="C25" s="29">
        <v>48811</v>
      </c>
      <c r="D25" s="30" t="s">
        <v>10</v>
      </c>
      <c r="E25" s="19" t="s">
        <v>96</v>
      </c>
      <c r="F25" s="20" t="s">
        <v>158</v>
      </c>
      <c r="G25" s="18" t="s">
        <v>97</v>
      </c>
      <c r="H25" s="19" t="s">
        <v>98</v>
      </c>
      <c r="I25" s="28">
        <v>74825</v>
      </c>
      <c r="J25" s="22">
        <v>72000</v>
      </c>
      <c r="K25" s="28">
        <v>0</v>
      </c>
      <c r="L25" s="28">
        <v>146825</v>
      </c>
      <c r="M25" s="27">
        <v>2</v>
      </c>
      <c r="N25" s="28">
        <v>146825</v>
      </c>
      <c r="O25" s="24">
        <f t="shared" si="0"/>
        <v>0</v>
      </c>
    </row>
    <row r="26" spans="1:15" ht="42">
      <c r="A26" s="67" t="s">
        <v>24</v>
      </c>
      <c r="B26" s="68" t="s">
        <v>115</v>
      </c>
      <c r="C26" s="29">
        <v>48836</v>
      </c>
      <c r="D26" s="30" t="s">
        <v>116</v>
      </c>
      <c r="E26" s="19" t="s">
        <v>117</v>
      </c>
      <c r="F26" s="20" t="s">
        <v>158</v>
      </c>
      <c r="G26" s="18" t="s">
        <v>118</v>
      </c>
      <c r="H26" s="19" t="s">
        <v>119</v>
      </c>
      <c r="I26" s="28">
        <v>0</v>
      </c>
      <c r="J26" s="22">
        <v>70000</v>
      </c>
      <c r="K26" s="28">
        <v>1825</v>
      </c>
      <c r="L26" s="28">
        <v>71825</v>
      </c>
      <c r="M26" s="27">
        <v>2</v>
      </c>
      <c r="N26" s="28">
        <v>71825</v>
      </c>
      <c r="O26" s="24">
        <f t="shared" si="0"/>
        <v>0</v>
      </c>
    </row>
    <row r="27" spans="1:15" ht="42">
      <c r="A27" s="67" t="s">
        <v>24</v>
      </c>
      <c r="B27" s="68" t="s">
        <v>134</v>
      </c>
      <c r="C27" s="29">
        <v>48817</v>
      </c>
      <c r="D27" s="30" t="s">
        <v>69</v>
      </c>
      <c r="E27" s="19" t="s">
        <v>135</v>
      </c>
      <c r="F27" s="20" t="s">
        <v>158</v>
      </c>
      <c r="G27" s="18" t="s">
        <v>105</v>
      </c>
      <c r="H27" s="19" t="s">
        <v>136</v>
      </c>
      <c r="I27" s="28">
        <v>30075</v>
      </c>
      <c r="J27" s="22">
        <v>92000</v>
      </c>
      <c r="K27" s="28">
        <v>2250</v>
      </c>
      <c r="L27" s="28">
        <v>124325</v>
      </c>
      <c r="M27" s="27">
        <v>2</v>
      </c>
      <c r="N27" s="28">
        <v>124325</v>
      </c>
      <c r="O27" s="24">
        <f t="shared" si="0"/>
        <v>0</v>
      </c>
    </row>
    <row r="28" spans="1:15" ht="42">
      <c r="A28" s="67" t="s">
        <v>24</v>
      </c>
      <c r="B28" s="68" t="s">
        <v>120</v>
      </c>
      <c r="C28" s="29">
        <v>48835</v>
      </c>
      <c r="D28" s="30" t="s">
        <v>121</v>
      </c>
      <c r="E28" s="19" t="s">
        <v>122</v>
      </c>
      <c r="F28" s="20" t="s">
        <v>158</v>
      </c>
      <c r="G28" s="18" t="s">
        <v>21</v>
      </c>
      <c r="H28" s="19" t="s">
        <v>123</v>
      </c>
      <c r="I28" s="28">
        <v>0</v>
      </c>
      <c r="J28" s="22">
        <v>70000</v>
      </c>
      <c r="K28" s="28">
        <v>1825</v>
      </c>
      <c r="L28" s="28">
        <v>71825</v>
      </c>
      <c r="M28" s="27">
        <v>2</v>
      </c>
      <c r="N28" s="28">
        <v>71825</v>
      </c>
      <c r="O28" s="24">
        <f t="shared" si="0"/>
        <v>0</v>
      </c>
    </row>
    <row r="29" spans="1:15" ht="42">
      <c r="A29" s="67" t="s">
        <v>24</v>
      </c>
      <c r="B29" s="68" t="s">
        <v>137</v>
      </c>
      <c r="C29" s="29">
        <v>48819</v>
      </c>
      <c r="D29" s="26" t="s">
        <v>61</v>
      </c>
      <c r="E29" s="19" t="s">
        <v>138</v>
      </c>
      <c r="F29" s="20" t="s">
        <v>158</v>
      </c>
      <c r="G29" s="18" t="s">
        <v>22</v>
      </c>
      <c r="H29" s="19" t="s">
        <v>139</v>
      </c>
      <c r="I29" s="28">
        <v>5520</v>
      </c>
      <c r="J29" s="22">
        <v>96000</v>
      </c>
      <c r="K29" s="28">
        <v>22800</v>
      </c>
      <c r="L29" s="28">
        <v>124320</v>
      </c>
      <c r="M29" s="27">
        <v>2</v>
      </c>
      <c r="N29" s="28">
        <v>124320</v>
      </c>
      <c r="O29" s="24">
        <f t="shared" si="0"/>
        <v>0</v>
      </c>
    </row>
    <row r="30" spans="1:15" ht="42">
      <c r="A30" s="67" t="s">
        <v>24</v>
      </c>
      <c r="B30" s="68" t="s">
        <v>140</v>
      </c>
      <c r="C30" s="29">
        <v>48845</v>
      </c>
      <c r="D30" s="30" t="s">
        <v>11</v>
      </c>
      <c r="E30" s="19" t="s">
        <v>141</v>
      </c>
      <c r="F30" s="20" t="s">
        <v>158</v>
      </c>
      <c r="G30" s="18" t="s">
        <v>21</v>
      </c>
      <c r="H30" s="19" t="s">
        <v>142</v>
      </c>
      <c r="I30" s="28">
        <v>88825</v>
      </c>
      <c r="J30" s="22">
        <v>48000</v>
      </c>
      <c r="K30" s="28">
        <v>10000</v>
      </c>
      <c r="L30" s="28">
        <v>146825</v>
      </c>
      <c r="M30" s="27">
        <v>1</v>
      </c>
      <c r="N30" s="22">
        <v>146825</v>
      </c>
      <c r="O30" s="24">
        <f t="shared" si="0"/>
        <v>0</v>
      </c>
    </row>
    <row r="31" spans="1:15" ht="42">
      <c r="A31" s="67" t="s">
        <v>24</v>
      </c>
      <c r="B31" s="68" t="s">
        <v>152</v>
      </c>
      <c r="C31" s="29">
        <v>48826</v>
      </c>
      <c r="D31" s="30" t="s">
        <v>46</v>
      </c>
      <c r="E31" s="19" t="s">
        <v>153</v>
      </c>
      <c r="F31" s="20" t="s">
        <v>158</v>
      </c>
      <c r="G31" s="18" t="s">
        <v>101</v>
      </c>
      <c r="H31" s="19" t="s">
        <v>154</v>
      </c>
      <c r="I31" s="22">
        <v>80794</v>
      </c>
      <c r="J31" s="22">
        <v>22800</v>
      </c>
      <c r="K31" s="22">
        <v>9925</v>
      </c>
      <c r="L31" s="22">
        <v>113519</v>
      </c>
      <c r="M31" s="31">
        <v>1</v>
      </c>
      <c r="N31" s="22">
        <v>113519</v>
      </c>
      <c r="O31" s="24">
        <f t="shared" si="0"/>
        <v>0</v>
      </c>
    </row>
    <row r="32" spans="1:15" ht="42">
      <c r="A32" s="67" t="s">
        <v>24</v>
      </c>
      <c r="B32" s="68" t="s">
        <v>155</v>
      </c>
      <c r="C32" s="29">
        <v>48828</v>
      </c>
      <c r="D32" s="30" t="s">
        <v>50</v>
      </c>
      <c r="E32" s="19" t="s">
        <v>156</v>
      </c>
      <c r="F32" s="20" t="s">
        <v>158</v>
      </c>
      <c r="G32" s="18" t="s">
        <v>21</v>
      </c>
      <c r="H32" s="19" t="s">
        <v>157</v>
      </c>
      <c r="I32" s="22">
        <v>66585</v>
      </c>
      <c r="J32" s="22">
        <v>57600</v>
      </c>
      <c r="K32" s="22">
        <v>22600</v>
      </c>
      <c r="L32" s="22">
        <v>146785</v>
      </c>
      <c r="M32" s="31"/>
      <c r="N32" s="22">
        <v>146785</v>
      </c>
      <c r="O32" s="24">
        <f t="shared" si="0"/>
        <v>0</v>
      </c>
    </row>
    <row r="33" spans="1:15" s="2" customFormat="1" ht="21">
      <c r="A33" s="67" t="s">
        <v>24</v>
      </c>
      <c r="B33" s="68" t="s">
        <v>159</v>
      </c>
      <c r="C33" s="25">
        <v>50406</v>
      </c>
      <c r="D33" s="26" t="s">
        <v>160</v>
      </c>
      <c r="E33" s="26" t="s">
        <v>161</v>
      </c>
      <c r="F33" s="20" t="s">
        <v>162</v>
      </c>
      <c r="G33" s="27" t="s">
        <v>163</v>
      </c>
      <c r="H33" s="26" t="s">
        <v>164</v>
      </c>
      <c r="I33" s="28">
        <v>32850</v>
      </c>
      <c r="J33" s="22">
        <v>0</v>
      </c>
      <c r="K33" s="28">
        <v>0</v>
      </c>
      <c r="L33" s="28">
        <v>32850</v>
      </c>
      <c r="M33" s="27">
        <v>0</v>
      </c>
      <c r="N33" s="32">
        <v>32850</v>
      </c>
      <c r="O33" s="24">
        <f t="shared" si="0"/>
        <v>0</v>
      </c>
    </row>
    <row r="34" spans="1:15" ht="21">
      <c r="A34" s="67" t="s">
        <v>24</v>
      </c>
      <c r="B34" s="68" t="s">
        <v>165</v>
      </c>
      <c r="C34" s="25">
        <v>50405</v>
      </c>
      <c r="D34" s="26" t="s">
        <v>597</v>
      </c>
      <c r="E34" s="26" t="s">
        <v>166</v>
      </c>
      <c r="F34" s="20" t="s">
        <v>162</v>
      </c>
      <c r="G34" s="27" t="s">
        <v>163</v>
      </c>
      <c r="H34" s="26" t="s">
        <v>167</v>
      </c>
      <c r="I34" s="28">
        <v>32850</v>
      </c>
      <c r="J34" s="22">
        <v>0</v>
      </c>
      <c r="K34" s="28">
        <v>0</v>
      </c>
      <c r="L34" s="28">
        <v>32850</v>
      </c>
      <c r="M34" s="27">
        <v>0</v>
      </c>
      <c r="N34" s="28">
        <v>32850</v>
      </c>
      <c r="O34" s="24">
        <f t="shared" si="0"/>
        <v>0</v>
      </c>
    </row>
    <row r="35" spans="1:15" ht="21">
      <c r="A35" s="67" t="s">
        <v>24</v>
      </c>
      <c r="B35" s="68" t="s">
        <v>168</v>
      </c>
      <c r="C35" s="25">
        <v>50403</v>
      </c>
      <c r="D35" s="26" t="s">
        <v>9</v>
      </c>
      <c r="E35" s="26" t="s">
        <v>169</v>
      </c>
      <c r="F35" s="20" t="s">
        <v>162</v>
      </c>
      <c r="G35" s="27" t="s">
        <v>163</v>
      </c>
      <c r="H35" s="26" t="s">
        <v>170</v>
      </c>
      <c r="I35" s="28">
        <v>31804</v>
      </c>
      <c r="J35" s="22">
        <v>0</v>
      </c>
      <c r="K35" s="28">
        <v>0</v>
      </c>
      <c r="L35" s="28">
        <v>31804</v>
      </c>
      <c r="M35" s="27">
        <v>0</v>
      </c>
      <c r="N35" s="32">
        <v>31804</v>
      </c>
      <c r="O35" s="24">
        <f t="shared" si="0"/>
        <v>0</v>
      </c>
    </row>
    <row r="36" spans="1:15" ht="21">
      <c r="A36" s="67" t="s">
        <v>24</v>
      </c>
      <c r="B36" s="68" t="s">
        <v>171</v>
      </c>
      <c r="C36" s="25">
        <v>50401</v>
      </c>
      <c r="D36" s="26" t="s">
        <v>31</v>
      </c>
      <c r="E36" s="26" t="s">
        <v>172</v>
      </c>
      <c r="F36" s="20" t="s">
        <v>162</v>
      </c>
      <c r="G36" s="27" t="s">
        <v>163</v>
      </c>
      <c r="H36" s="26" t="s">
        <v>173</v>
      </c>
      <c r="I36" s="28">
        <v>31804</v>
      </c>
      <c r="J36" s="22">
        <v>0</v>
      </c>
      <c r="K36" s="28">
        <v>0</v>
      </c>
      <c r="L36" s="28">
        <v>31804</v>
      </c>
      <c r="M36" s="27">
        <v>0</v>
      </c>
      <c r="N36" s="28">
        <v>31804</v>
      </c>
      <c r="O36" s="24">
        <f t="shared" si="0"/>
        <v>0</v>
      </c>
    </row>
    <row r="37" spans="1:15" s="2" customFormat="1" ht="21">
      <c r="A37" s="67" t="s">
        <v>24</v>
      </c>
      <c r="B37" s="68" t="s">
        <v>174</v>
      </c>
      <c r="C37" s="25">
        <v>50393</v>
      </c>
      <c r="D37" s="26" t="s">
        <v>39</v>
      </c>
      <c r="E37" s="26" t="s">
        <v>175</v>
      </c>
      <c r="F37" s="20" t="s">
        <v>162</v>
      </c>
      <c r="G37" s="27" t="s">
        <v>163</v>
      </c>
      <c r="H37" s="26" t="s">
        <v>176</v>
      </c>
      <c r="I37" s="28">
        <v>52850</v>
      </c>
      <c r="J37" s="22">
        <v>0</v>
      </c>
      <c r="K37" s="28">
        <v>0</v>
      </c>
      <c r="L37" s="28">
        <v>52850</v>
      </c>
      <c r="M37" s="27">
        <v>0</v>
      </c>
      <c r="N37" s="28">
        <v>52850</v>
      </c>
      <c r="O37" s="24">
        <f t="shared" si="0"/>
        <v>0</v>
      </c>
    </row>
    <row r="38" spans="1:15" s="2" customFormat="1" ht="31.5">
      <c r="A38" s="67" t="s">
        <v>24</v>
      </c>
      <c r="B38" s="68" t="s">
        <v>177</v>
      </c>
      <c r="C38" s="25">
        <v>50397</v>
      </c>
      <c r="D38" s="26" t="s">
        <v>178</v>
      </c>
      <c r="E38" s="26" t="s">
        <v>179</v>
      </c>
      <c r="F38" s="20" t="s">
        <v>162</v>
      </c>
      <c r="G38" s="27" t="s">
        <v>621</v>
      </c>
      <c r="H38" s="26" t="s">
        <v>180</v>
      </c>
      <c r="I38" s="28">
        <v>32850</v>
      </c>
      <c r="J38" s="22">
        <v>0</v>
      </c>
      <c r="K38" s="28">
        <v>0</v>
      </c>
      <c r="L38" s="28">
        <v>32850</v>
      </c>
      <c r="M38" s="27">
        <v>0</v>
      </c>
      <c r="N38" s="28">
        <v>32850</v>
      </c>
      <c r="O38" s="24">
        <f t="shared" si="0"/>
        <v>0</v>
      </c>
    </row>
    <row r="39" spans="1:15" s="2" customFormat="1" ht="21">
      <c r="A39" s="67" t="s">
        <v>24</v>
      </c>
      <c r="B39" s="68" t="s">
        <v>181</v>
      </c>
      <c r="C39" s="25">
        <v>50384</v>
      </c>
      <c r="D39" s="26" t="s">
        <v>69</v>
      </c>
      <c r="E39" s="26" t="s">
        <v>182</v>
      </c>
      <c r="F39" s="20" t="s">
        <v>162</v>
      </c>
      <c r="G39" s="27" t="s">
        <v>163</v>
      </c>
      <c r="H39" s="26" t="s">
        <v>183</v>
      </c>
      <c r="I39" s="28">
        <v>32354</v>
      </c>
      <c r="J39" s="22">
        <v>0</v>
      </c>
      <c r="K39" s="28">
        <v>0</v>
      </c>
      <c r="L39" s="28">
        <v>32354</v>
      </c>
      <c r="M39" s="27">
        <v>0</v>
      </c>
      <c r="N39" s="28">
        <v>32354</v>
      </c>
      <c r="O39" s="24">
        <f t="shared" si="0"/>
        <v>0</v>
      </c>
    </row>
    <row r="40" spans="1:15" s="2" customFormat="1" ht="31.5">
      <c r="A40" s="67" t="s">
        <v>24</v>
      </c>
      <c r="B40" s="68" t="s">
        <v>184</v>
      </c>
      <c r="C40" s="25">
        <v>50336</v>
      </c>
      <c r="D40" s="26" t="s">
        <v>61</v>
      </c>
      <c r="E40" s="26" t="s">
        <v>185</v>
      </c>
      <c r="F40" s="20" t="s">
        <v>186</v>
      </c>
      <c r="G40" s="27" t="s">
        <v>187</v>
      </c>
      <c r="H40" s="26" t="s">
        <v>188</v>
      </c>
      <c r="I40" s="28">
        <v>40000</v>
      </c>
      <c r="J40" s="22">
        <v>0</v>
      </c>
      <c r="K40" s="28">
        <v>0</v>
      </c>
      <c r="L40" s="28">
        <v>40000</v>
      </c>
      <c r="M40" s="27"/>
      <c r="N40" s="28">
        <v>40000</v>
      </c>
      <c r="O40" s="24">
        <f t="shared" si="0"/>
        <v>0</v>
      </c>
    </row>
    <row r="41" spans="1:15" ht="21">
      <c r="A41" s="67" t="s">
        <v>24</v>
      </c>
      <c r="B41" s="68" t="s">
        <v>189</v>
      </c>
      <c r="C41" s="25">
        <v>50333</v>
      </c>
      <c r="D41" s="26" t="s">
        <v>69</v>
      </c>
      <c r="E41" s="26" t="s">
        <v>190</v>
      </c>
      <c r="F41" s="20" t="s">
        <v>186</v>
      </c>
      <c r="G41" s="27" t="s">
        <v>191</v>
      </c>
      <c r="H41" s="26" t="s">
        <v>192</v>
      </c>
      <c r="I41" s="28">
        <v>54974</v>
      </c>
      <c r="J41" s="22">
        <v>0</v>
      </c>
      <c r="K41" s="28">
        <v>0</v>
      </c>
      <c r="L41" s="28">
        <v>54974</v>
      </c>
      <c r="M41" s="27"/>
      <c r="N41" s="28">
        <v>54974</v>
      </c>
      <c r="O41" s="24">
        <f t="shared" si="0"/>
        <v>0</v>
      </c>
    </row>
    <row r="42" spans="1:15" ht="21">
      <c r="A42" s="67" t="s">
        <v>24</v>
      </c>
      <c r="B42" s="68" t="s">
        <v>193</v>
      </c>
      <c r="C42" s="25">
        <v>50359</v>
      </c>
      <c r="D42" s="26" t="s">
        <v>50</v>
      </c>
      <c r="E42" s="26" t="s">
        <v>194</v>
      </c>
      <c r="F42" s="20" t="s">
        <v>186</v>
      </c>
      <c r="G42" s="27" t="s">
        <v>195</v>
      </c>
      <c r="H42" s="26" t="s">
        <v>196</v>
      </c>
      <c r="I42" s="28">
        <v>40000</v>
      </c>
      <c r="J42" s="22">
        <v>0</v>
      </c>
      <c r="K42" s="28">
        <v>0</v>
      </c>
      <c r="L42" s="28">
        <v>40000</v>
      </c>
      <c r="M42" s="27"/>
      <c r="N42" s="28">
        <v>40000</v>
      </c>
      <c r="O42" s="24">
        <f t="shared" si="0"/>
        <v>0</v>
      </c>
    </row>
    <row r="43" spans="1:15" ht="31.5">
      <c r="A43" s="67" t="s">
        <v>24</v>
      </c>
      <c r="B43" s="68" t="s">
        <v>197</v>
      </c>
      <c r="C43" s="25">
        <v>50352</v>
      </c>
      <c r="D43" s="26" t="s">
        <v>160</v>
      </c>
      <c r="E43" s="26" t="s">
        <v>198</v>
      </c>
      <c r="F43" s="20" t="s">
        <v>186</v>
      </c>
      <c r="G43" s="27" t="s">
        <v>199</v>
      </c>
      <c r="H43" s="26" t="s">
        <v>200</v>
      </c>
      <c r="I43" s="28">
        <v>40000</v>
      </c>
      <c r="J43" s="22">
        <v>0</v>
      </c>
      <c r="K43" s="28">
        <v>0</v>
      </c>
      <c r="L43" s="28">
        <v>40000</v>
      </c>
      <c r="M43" s="27"/>
      <c r="N43" s="28">
        <v>40000</v>
      </c>
      <c r="O43" s="24">
        <f t="shared" si="0"/>
        <v>0</v>
      </c>
    </row>
    <row r="44" spans="1:15" ht="21">
      <c r="A44" s="67" t="s">
        <v>24</v>
      </c>
      <c r="B44" s="68" t="s">
        <v>201</v>
      </c>
      <c r="C44" s="25">
        <v>50329</v>
      </c>
      <c r="D44" s="26" t="s">
        <v>9</v>
      </c>
      <c r="E44" s="26" t="s">
        <v>202</v>
      </c>
      <c r="F44" s="20" t="s">
        <v>203</v>
      </c>
      <c r="G44" s="27" t="s">
        <v>204</v>
      </c>
      <c r="H44" s="26" t="s">
        <v>205</v>
      </c>
      <c r="I44" s="28">
        <v>39850</v>
      </c>
      <c r="J44" s="22">
        <v>0</v>
      </c>
      <c r="K44" s="28">
        <v>0</v>
      </c>
      <c r="L44" s="28">
        <v>39850</v>
      </c>
      <c r="M44" s="27"/>
      <c r="N44" s="28">
        <v>39850</v>
      </c>
      <c r="O44" s="24">
        <f t="shared" si="0"/>
        <v>0</v>
      </c>
    </row>
    <row r="45" spans="1:15" ht="21">
      <c r="A45" s="67" t="s">
        <v>24</v>
      </c>
      <c r="B45" s="68" t="s">
        <v>206</v>
      </c>
      <c r="C45" s="25">
        <v>50360</v>
      </c>
      <c r="D45" s="26" t="s">
        <v>39</v>
      </c>
      <c r="E45" s="26" t="s">
        <v>207</v>
      </c>
      <c r="F45" s="20" t="s">
        <v>203</v>
      </c>
      <c r="G45" s="27" t="s">
        <v>208</v>
      </c>
      <c r="H45" s="26" t="s">
        <v>209</v>
      </c>
      <c r="I45" s="28">
        <v>39990</v>
      </c>
      <c r="J45" s="22">
        <v>0</v>
      </c>
      <c r="K45" s="28">
        <v>0</v>
      </c>
      <c r="L45" s="28">
        <v>39990</v>
      </c>
      <c r="M45" s="27"/>
      <c r="N45" s="28">
        <v>39990</v>
      </c>
      <c r="O45" s="24">
        <f t="shared" si="0"/>
        <v>0</v>
      </c>
    </row>
    <row r="46" spans="1:15" ht="31.5">
      <c r="A46" s="67" t="s">
        <v>24</v>
      </c>
      <c r="B46" s="68" t="s">
        <v>210</v>
      </c>
      <c r="C46" s="25">
        <v>50320</v>
      </c>
      <c r="D46" s="26" t="s">
        <v>31</v>
      </c>
      <c r="E46" s="26" t="s">
        <v>211</v>
      </c>
      <c r="F46" s="20" t="s">
        <v>203</v>
      </c>
      <c r="G46" s="27" t="s">
        <v>212</v>
      </c>
      <c r="H46" s="26" t="s">
        <v>213</v>
      </c>
      <c r="I46" s="28">
        <v>40000</v>
      </c>
      <c r="J46" s="22">
        <v>0</v>
      </c>
      <c r="K46" s="28">
        <v>0</v>
      </c>
      <c r="L46" s="28">
        <v>40000</v>
      </c>
      <c r="M46" s="27"/>
      <c r="N46" s="28">
        <v>40000</v>
      </c>
      <c r="O46" s="24">
        <f t="shared" si="0"/>
        <v>0</v>
      </c>
    </row>
    <row r="47" spans="1:15" s="2" customFormat="1" ht="21">
      <c r="A47" s="67" t="s">
        <v>24</v>
      </c>
      <c r="B47" s="68" t="s">
        <v>221</v>
      </c>
      <c r="C47" s="25">
        <v>50477</v>
      </c>
      <c r="D47" s="26" t="s">
        <v>39</v>
      </c>
      <c r="E47" s="26" t="s">
        <v>222</v>
      </c>
      <c r="F47" s="20" t="s">
        <v>223</v>
      </c>
      <c r="G47" s="27" t="s">
        <v>204</v>
      </c>
      <c r="H47" s="26" t="s">
        <v>224</v>
      </c>
      <c r="I47" s="28">
        <v>29995</v>
      </c>
      <c r="J47" s="22">
        <v>0</v>
      </c>
      <c r="K47" s="28">
        <v>0</v>
      </c>
      <c r="L47" s="28">
        <v>29995</v>
      </c>
      <c r="M47" s="27">
        <v>0</v>
      </c>
      <c r="N47" s="28">
        <v>29995</v>
      </c>
      <c r="O47" s="24">
        <f t="shared" si="0"/>
        <v>0</v>
      </c>
    </row>
    <row r="48" spans="1:15" ht="63">
      <c r="A48" s="67" t="s">
        <v>24</v>
      </c>
      <c r="B48" s="68" t="s">
        <v>225</v>
      </c>
      <c r="C48" s="25">
        <v>50492</v>
      </c>
      <c r="D48" s="26" t="s">
        <v>69</v>
      </c>
      <c r="E48" s="26" t="s">
        <v>226</v>
      </c>
      <c r="F48" s="20" t="s">
        <v>223</v>
      </c>
      <c r="G48" s="27" t="s">
        <v>622</v>
      </c>
      <c r="H48" s="26" t="s">
        <v>227</v>
      </c>
      <c r="I48" s="28">
        <v>28500</v>
      </c>
      <c r="J48" s="22">
        <v>0</v>
      </c>
      <c r="K48" s="28">
        <v>0</v>
      </c>
      <c r="L48" s="28">
        <v>28500</v>
      </c>
      <c r="M48" s="27">
        <v>0</v>
      </c>
      <c r="N48" s="28">
        <v>28500</v>
      </c>
      <c r="O48" s="24">
        <f t="shared" si="0"/>
        <v>0</v>
      </c>
    </row>
    <row r="49" spans="1:15" ht="84">
      <c r="A49" s="67" t="s">
        <v>24</v>
      </c>
      <c r="B49" s="68" t="s">
        <v>228</v>
      </c>
      <c r="C49" s="25">
        <v>50573</v>
      </c>
      <c r="D49" s="26" t="s">
        <v>9</v>
      </c>
      <c r="E49" s="26" t="s">
        <v>229</v>
      </c>
      <c r="F49" s="20" t="s">
        <v>223</v>
      </c>
      <c r="G49" s="27" t="s">
        <v>230</v>
      </c>
      <c r="H49" s="26" t="s">
        <v>231</v>
      </c>
      <c r="I49" s="28">
        <v>29995</v>
      </c>
      <c r="J49" s="22">
        <v>0</v>
      </c>
      <c r="K49" s="28">
        <v>0</v>
      </c>
      <c r="L49" s="28">
        <v>29995</v>
      </c>
      <c r="M49" s="27">
        <v>0</v>
      </c>
      <c r="N49" s="28">
        <v>29995</v>
      </c>
      <c r="O49" s="24">
        <f t="shared" si="0"/>
        <v>0</v>
      </c>
    </row>
    <row r="50" spans="1:15" ht="21">
      <c r="A50" s="69" t="s">
        <v>24</v>
      </c>
      <c r="B50" s="68" t="s">
        <v>232</v>
      </c>
      <c r="C50" s="25">
        <v>50494</v>
      </c>
      <c r="D50" s="26" t="s">
        <v>61</v>
      </c>
      <c r="E50" s="26" t="s">
        <v>233</v>
      </c>
      <c r="F50" s="20" t="s">
        <v>223</v>
      </c>
      <c r="G50" s="27" t="s">
        <v>234</v>
      </c>
      <c r="H50" s="26" t="s">
        <v>235</v>
      </c>
      <c r="I50" s="28">
        <v>30000</v>
      </c>
      <c r="J50" s="22">
        <v>0</v>
      </c>
      <c r="K50" s="28">
        <v>0</v>
      </c>
      <c r="L50" s="28">
        <v>30000</v>
      </c>
      <c r="M50" s="27">
        <v>0</v>
      </c>
      <c r="N50" s="28">
        <v>30000</v>
      </c>
      <c r="O50" s="24">
        <f t="shared" si="0"/>
        <v>0</v>
      </c>
    </row>
    <row r="51" spans="1:15" s="2" customFormat="1" ht="13.5">
      <c r="A51" s="67" t="s">
        <v>24</v>
      </c>
      <c r="B51" s="68" t="s">
        <v>236</v>
      </c>
      <c r="C51" s="25">
        <v>50526</v>
      </c>
      <c r="D51" s="26" t="s">
        <v>50</v>
      </c>
      <c r="E51" s="26" t="s">
        <v>237</v>
      </c>
      <c r="F51" s="20" t="s">
        <v>223</v>
      </c>
      <c r="G51" s="27" t="s">
        <v>204</v>
      </c>
      <c r="H51" s="26" t="s">
        <v>238</v>
      </c>
      <c r="I51" s="28">
        <v>30000</v>
      </c>
      <c r="J51" s="22">
        <v>0</v>
      </c>
      <c r="K51" s="28">
        <v>0</v>
      </c>
      <c r="L51" s="28">
        <v>30000</v>
      </c>
      <c r="M51" s="27">
        <v>0</v>
      </c>
      <c r="N51" s="28">
        <v>30000</v>
      </c>
      <c r="O51" s="24">
        <f t="shared" si="0"/>
        <v>0</v>
      </c>
    </row>
    <row r="52" spans="1:15" s="2" customFormat="1" ht="31.5">
      <c r="A52" s="67" t="s">
        <v>24</v>
      </c>
      <c r="B52" s="68" t="s">
        <v>239</v>
      </c>
      <c r="C52" s="25">
        <v>50500</v>
      </c>
      <c r="D52" s="26" t="s">
        <v>10</v>
      </c>
      <c r="E52" s="26" t="s">
        <v>240</v>
      </c>
      <c r="F52" s="20" t="s">
        <v>223</v>
      </c>
      <c r="G52" s="27" t="s">
        <v>241</v>
      </c>
      <c r="H52" s="26" t="s">
        <v>242</v>
      </c>
      <c r="I52" s="28">
        <v>28594</v>
      </c>
      <c r="J52" s="22">
        <v>0</v>
      </c>
      <c r="K52" s="28">
        <v>0</v>
      </c>
      <c r="L52" s="28">
        <v>28594</v>
      </c>
      <c r="M52" s="27">
        <v>0</v>
      </c>
      <c r="N52" s="28">
        <v>28594</v>
      </c>
      <c r="O52" s="24">
        <f t="shared" si="0"/>
        <v>0</v>
      </c>
    </row>
    <row r="53" spans="1:15" s="2" customFormat="1" ht="84">
      <c r="A53" s="67" t="s">
        <v>24</v>
      </c>
      <c r="B53" s="68" t="s">
        <v>243</v>
      </c>
      <c r="C53" s="25">
        <v>50524</v>
      </c>
      <c r="D53" s="26" t="s">
        <v>31</v>
      </c>
      <c r="E53" s="26" t="s">
        <v>244</v>
      </c>
      <c r="F53" s="20" t="s">
        <v>223</v>
      </c>
      <c r="G53" s="27" t="s">
        <v>245</v>
      </c>
      <c r="H53" s="26" t="s">
        <v>246</v>
      </c>
      <c r="I53" s="28">
        <v>30000</v>
      </c>
      <c r="J53" s="22">
        <v>0</v>
      </c>
      <c r="K53" s="28">
        <v>0</v>
      </c>
      <c r="L53" s="28">
        <v>30000</v>
      </c>
      <c r="M53" s="27">
        <v>0</v>
      </c>
      <c r="N53" s="28">
        <v>30000</v>
      </c>
      <c r="O53" s="24">
        <f t="shared" si="0"/>
        <v>0</v>
      </c>
    </row>
    <row r="54" spans="1:15" s="2" customFormat="1" ht="21">
      <c r="A54" s="68" t="s">
        <v>24</v>
      </c>
      <c r="B54" s="68" t="s">
        <v>247</v>
      </c>
      <c r="C54" s="33">
        <v>50308</v>
      </c>
      <c r="D54" s="34"/>
      <c r="E54" s="35" t="s">
        <v>43</v>
      </c>
      <c r="F54" s="35" t="s">
        <v>215</v>
      </c>
      <c r="G54" s="36" t="s">
        <v>248</v>
      </c>
      <c r="H54" s="35" t="s">
        <v>249</v>
      </c>
      <c r="I54" s="22">
        <v>0</v>
      </c>
      <c r="J54" s="22">
        <v>224400</v>
      </c>
      <c r="K54" s="22">
        <v>0</v>
      </c>
      <c r="L54" s="22">
        <v>224400</v>
      </c>
      <c r="M54" s="37">
        <v>9</v>
      </c>
      <c r="N54" s="23">
        <v>112200</v>
      </c>
      <c r="O54" s="24">
        <f t="shared" si="0"/>
        <v>112200</v>
      </c>
    </row>
    <row r="55" spans="1:15" s="2" customFormat="1" ht="42">
      <c r="A55" s="69" t="s">
        <v>24</v>
      </c>
      <c r="B55" s="68" t="s">
        <v>250</v>
      </c>
      <c r="C55" s="25">
        <v>50493</v>
      </c>
      <c r="D55" s="26" t="s">
        <v>69</v>
      </c>
      <c r="E55" s="26" t="s">
        <v>251</v>
      </c>
      <c r="F55" s="20" t="s">
        <v>252</v>
      </c>
      <c r="G55" s="27" t="s">
        <v>253</v>
      </c>
      <c r="H55" s="26" t="s">
        <v>254</v>
      </c>
      <c r="I55" s="28">
        <v>0</v>
      </c>
      <c r="J55" s="22">
        <v>18000</v>
      </c>
      <c r="K55" s="28">
        <v>0</v>
      </c>
      <c r="L55" s="28">
        <v>18000</v>
      </c>
      <c r="M55" s="27">
        <v>1</v>
      </c>
      <c r="N55" s="23">
        <v>9000</v>
      </c>
      <c r="O55" s="24">
        <f t="shared" si="0"/>
        <v>9000</v>
      </c>
    </row>
    <row r="56" spans="1:15" s="2" customFormat="1" ht="52.5">
      <c r="A56" s="69" t="s">
        <v>24</v>
      </c>
      <c r="B56" s="68" t="s">
        <v>270</v>
      </c>
      <c r="C56" s="25">
        <v>50457</v>
      </c>
      <c r="D56" s="26" t="s">
        <v>11</v>
      </c>
      <c r="E56" s="26" t="s">
        <v>271</v>
      </c>
      <c r="F56" s="20" t="s">
        <v>252</v>
      </c>
      <c r="G56" s="27" t="s">
        <v>272</v>
      </c>
      <c r="H56" s="26" t="s">
        <v>273</v>
      </c>
      <c r="I56" s="28"/>
      <c r="J56" s="22">
        <v>36000</v>
      </c>
      <c r="K56" s="28"/>
      <c r="L56" s="28">
        <v>36000</v>
      </c>
      <c r="M56" s="27">
        <v>2</v>
      </c>
      <c r="N56" s="23">
        <v>18000</v>
      </c>
      <c r="O56" s="24">
        <f t="shared" si="0"/>
        <v>18000</v>
      </c>
    </row>
    <row r="57" spans="1:15" s="2" customFormat="1" ht="42">
      <c r="A57" s="67" t="s">
        <v>274</v>
      </c>
      <c r="B57" s="68" t="s">
        <v>275</v>
      </c>
      <c r="C57" s="38">
        <v>50550</v>
      </c>
      <c r="D57" s="26" t="s">
        <v>31</v>
      </c>
      <c r="E57" s="26" t="s">
        <v>276</v>
      </c>
      <c r="F57" s="20" t="s">
        <v>267</v>
      </c>
      <c r="G57" s="27" t="s">
        <v>277</v>
      </c>
      <c r="H57" s="26" t="s">
        <v>278</v>
      </c>
      <c r="I57" s="39">
        <v>17024</v>
      </c>
      <c r="J57" s="22">
        <v>0</v>
      </c>
      <c r="K57" s="28">
        <v>0</v>
      </c>
      <c r="L57" s="39">
        <v>17024</v>
      </c>
      <c r="M57" s="27">
        <v>0</v>
      </c>
      <c r="N57" s="39">
        <v>17024</v>
      </c>
      <c r="O57" s="24">
        <f t="shared" si="0"/>
        <v>0</v>
      </c>
    </row>
    <row r="58" spans="1:15" s="2" customFormat="1" ht="21">
      <c r="A58" s="67" t="s">
        <v>274</v>
      </c>
      <c r="B58" s="68" t="s">
        <v>279</v>
      </c>
      <c r="C58" s="38">
        <v>50473</v>
      </c>
      <c r="D58" s="26" t="s">
        <v>9</v>
      </c>
      <c r="E58" s="26" t="s">
        <v>280</v>
      </c>
      <c r="F58" s="20" t="s">
        <v>267</v>
      </c>
      <c r="G58" s="36" t="s">
        <v>281</v>
      </c>
      <c r="H58" s="40" t="s">
        <v>282</v>
      </c>
      <c r="I58" s="39">
        <v>14160</v>
      </c>
      <c r="J58" s="22"/>
      <c r="K58" s="22"/>
      <c r="L58" s="39">
        <v>14160</v>
      </c>
      <c r="M58" s="27">
        <v>0</v>
      </c>
      <c r="N58" s="39">
        <v>14160</v>
      </c>
      <c r="O58" s="24">
        <f t="shared" si="0"/>
        <v>0</v>
      </c>
    </row>
    <row r="59" spans="1:15" s="2" customFormat="1" ht="42">
      <c r="A59" s="67" t="s">
        <v>24</v>
      </c>
      <c r="B59" s="68" t="s">
        <v>283</v>
      </c>
      <c r="C59" s="38">
        <v>50465</v>
      </c>
      <c r="D59" s="26" t="s">
        <v>10</v>
      </c>
      <c r="E59" s="26" t="s">
        <v>284</v>
      </c>
      <c r="F59" s="20" t="s">
        <v>267</v>
      </c>
      <c r="G59" s="36" t="s">
        <v>285</v>
      </c>
      <c r="H59" s="26" t="s">
        <v>286</v>
      </c>
      <c r="I59" s="39">
        <v>14982</v>
      </c>
      <c r="J59" s="22"/>
      <c r="K59" s="22"/>
      <c r="L59" s="39">
        <v>14982</v>
      </c>
      <c r="M59" s="27">
        <v>0</v>
      </c>
      <c r="N59" s="39">
        <v>14982</v>
      </c>
      <c r="O59" s="24">
        <f t="shared" si="0"/>
        <v>0</v>
      </c>
    </row>
    <row r="60" spans="1:15" s="2" customFormat="1" ht="21">
      <c r="A60" s="69" t="s">
        <v>24</v>
      </c>
      <c r="B60" s="68" t="s">
        <v>287</v>
      </c>
      <c r="C60" s="38">
        <v>50504</v>
      </c>
      <c r="D60" s="26" t="s">
        <v>288</v>
      </c>
      <c r="E60" s="26" t="s">
        <v>289</v>
      </c>
      <c r="F60" s="20" t="s">
        <v>267</v>
      </c>
      <c r="G60" s="27" t="s">
        <v>290</v>
      </c>
      <c r="H60" s="26" t="s">
        <v>291</v>
      </c>
      <c r="I60" s="39">
        <v>15000</v>
      </c>
      <c r="J60" s="22">
        <v>0</v>
      </c>
      <c r="K60" s="28">
        <v>0</v>
      </c>
      <c r="L60" s="39">
        <v>15000</v>
      </c>
      <c r="M60" s="27">
        <v>0</v>
      </c>
      <c r="N60" s="39">
        <v>15000</v>
      </c>
      <c r="O60" s="24">
        <f t="shared" si="0"/>
        <v>0</v>
      </c>
    </row>
    <row r="61" spans="1:15" s="2" customFormat="1" ht="63">
      <c r="A61" s="67" t="s">
        <v>24</v>
      </c>
      <c r="B61" s="68" t="s">
        <v>292</v>
      </c>
      <c r="C61" s="38">
        <v>50435</v>
      </c>
      <c r="D61" s="26" t="s">
        <v>293</v>
      </c>
      <c r="E61" s="26" t="s">
        <v>294</v>
      </c>
      <c r="F61" s="20" t="s">
        <v>267</v>
      </c>
      <c r="G61" s="27" t="s">
        <v>623</v>
      </c>
      <c r="H61" s="26" t="s">
        <v>295</v>
      </c>
      <c r="I61" s="39">
        <v>9880</v>
      </c>
      <c r="J61" s="22">
        <v>0</v>
      </c>
      <c r="K61" s="28">
        <v>0</v>
      </c>
      <c r="L61" s="39">
        <v>9880</v>
      </c>
      <c r="M61" s="27">
        <v>0</v>
      </c>
      <c r="N61" s="39">
        <v>9880</v>
      </c>
      <c r="O61" s="24">
        <f t="shared" si="0"/>
        <v>0</v>
      </c>
    </row>
    <row r="62" spans="1:15" ht="105">
      <c r="A62" s="67" t="s">
        <v>24</v>
      </c>
      <c r="B62" s="68" t="s">
        <v>312</v>
      </c>
      <c r="C62" s="25">
        <v>50715</v>
      </c>
      <c r="D62" s="26" t="s">
        <v>11</v>
      </c>
      <c r="E62" s="26" t="s">
        <v>313</v>
      </c>
      <c r="F62" s="20" t="s">
        <v>310</v>
      </c>
      <c r="G62" s="27" t="s">
        <v>624</v>
      </c>
      <c r="H62" s="26" t="s">
        <v>314</v>
      </c>
      <c r="I62" s="28">
        <v>10900</v>
      </c>
      <c r="J62" s="22">
        <v>7000</v>
      </c>
      <c r="K62" s="28">
        <v>0</v>
      </c>
      <c r="L62" s="28">
        <v>17900</v>
      </c>
      <c r="M62" s="27">
        <v>1</v>
      </c>
      <c r="N62" s="39">
        <v>17900</v>
      </c>
      <c r="O62" s="24">
        <f t="shared" si="0"/>
        <v>0</v>
      </c>
    </row>
    <row r="63" spans="1:15" ht="120" customHeight="1">
      <c r="A63" s="67" t="s">
        <v>24</v>
      </c>
      <c r="B63" s="68" t="s">
        <v>315</v>
      </c>
      <c r="C63" s="25">
        <v>50699</v>
      </c>
      <c r="D63" s="26" t="s">
        <v>11</v>
      </c>
      <c r="E63" s="26" t="s">
        <v>43</v>
      </c>
      <c r="F63" s="20" t="s">
        <v>310</v>
      </c>
      <c r="G63" s="27" t="s">
        <v>625</v>
      </c>
      <c r="H63" s="26" t="s">
        <v>316</v>
      </c>
      <c r="I63" s="28">
        <v>11760</v>
      </c>
      <c r="J63" s="22">
        <v>0</v>
      </c>
      <c r="K63" s="28">
        <v>0</v>
      </c>
      <c r="L63" s="28">
        <v>11760</v>
      </c>
      <c r="M63" s="27">
        <v>0</v>
      </c>
      <c r="N63" s="28">
        <v>11760</v>
      </c>
      <c r="O63" s="24">
        <f t="shared" si="0"/>
        <v>0</v>
      </c>
    </row>
    <row r="64" spans="1:15" ht="157.5">
      <c r="A64" s="67" t="s">
        <v>24</v>
      </c>
      <c r="B64" s="68" t="s">
        <v>317</v>
      </c>
      <c r="C64" s="25">
        <v>50693</v>
      </c>
      <c r="D64" s="26" t="s">
        <v>11</v>
      </c>
      <c r="E64" s="26" t="s">
        <v>318</v>
      </c>
      <c r="F64" s="20" t="s">
        <v>310</v>
      </c>
      <c r="G64" s="27" t="s">
        <v>319</v>
      </c>
      <c r="H64" s="26" t="s">
        <v>320</v>
      </c>
      <c r="I64" s="28">
        <v>9502.5</v>
      </c>
      <c r="J64" s="22">
        <v>0</v>
      </c>
      <c r="K64" s="28">
        <v>0</v>
      </c>
      <c r="L64" s="28">
        <v>9502.5</v>
      </c>
      <c r="M64" s="27">
        <v>0</v>
      </c>
      <c r="N64" s="39">
        <v>9502.5</v>
      </c>
      <c r="O64" s="24">
        <f t="shared" si="0"/>
        <v>0</v>
      </c>
    </row>
    <row r="65" spans="1:15" s="2" customFormat="1" ht="42">
      <c r="A65" s="67" t="s">
        <v>24</v>
      </c>
      <c r="B65" s="68" t="s">
        <v>321</v>
      </c>
      <c r="C65" s="25">
        <v>50639</v>
      </c>
      <c r="D65" s="26" t="s">
        <v>9</v>
      </c>
      <c r="E65" s="26" t="s">
        <v>322</v>
      </c>
      <c r="F65" s="20" t="s">
        <v>310</v>
      </c>
      <c r="G65" s="27" t="s">
        <v>323</v>
      </c>
      <c r="H65" s="26" t="s">
        <v>324</v>
      </c>
      <c r="I65" s="28">
        <v>18000</v>
      </c>
      <c r="J65" s="22">
        <v>7000</v>
      </c>
      <c r="K65" s="28">
        <v>0</v>
      </c>
      <c r="L65" s="28">
        <v>25000</v>
      </c>
      <c r="M65" s="27">
        <v>1</v>
      </c>
      <c r="N65" s="39">
        <v>25000</v>
      </c>
      <c r="O65" s="24">
        <f t="shared" si="0"/>
        <v>0</v>
      </c>
    </row>
    <row r="66" spans="1:15" s="2" customFormat="1" ht="21">
      <c r="A66" s="69" t="s">
        <v>24</v>
      </c>
      <c r="B66" s="68" t="s">
        <v>331</v>
      </c>
      <c r="C66" s="25">
        <v>50382</v>
      </c>
      <c r="D66" s="26" t="s">
        <v>46</v>
      </c>
      <c r="E66" s="26" t="s">
        <v>332</v>
      </c>
      <c r="F66" s="20" t="s">
        <v>333</v>
      </c>
      <c r="G66" s="27" t="s">
        <v>204</v>
      </c>
      <c r="H66" s="26" t="s">
        <v>334</v>
      </c>
      <c r="I66" s="28">
        <v>0</v>
      </c>
      <c r="J66" s="22">
        <v>76800</v>
      </c>
      <c r="K66" s="28">
        <v>0</v>
      </c>
      <c r="L66" s="28">
        <v>76800</v>
      </c>
      <c r="M66" s="27">
        <v>16</v>
      </c>
      <c r="N66" s="28">
        <v>76800</v>
      </c>
      <c r="O66" s="24">
        <f t="shared" si="0"/>
        <v>0</v>
      </c>
    </row>
    <row r="67" spans="1:15" s="2" customFormat="1" ht="94.5">
      <c r="A67" s="67" t="s">
        <v>24</v>
      </c>
      <c r="B67" s="68" t="s">
        <v>406</v>
      </c>
      <c r="C67" s="25">
        <v>50478</v>
      </c>
      <c r="D67" s="26" t="s">
        <v>10</v>
      </c>
      <c r="E67" s="26" t="s">
        <v>407</v>
      </c>
      <c r="F67" s="20" t="s">
        <v>408</v>
      </c>
      <c r="G67" s="27" t="s">
        <v>409</v>
      </c>
      <c r="H67" s="26" t="s">
        <v>410</v>
      </c>
      <c r="I67" s="28">
        <v>0</v>
      </c>
      <c r="J67" s="22">
        <v>110400</v>
      </c>
      <c r="K67" s="28">
        <v>0</v>
      </c>
      <c r="L67" s="28">
        <v>110400</v>
      </c>
      <c r="M67" s="27">
        <v>23</v>
      </c>
      <c r="N67" s="39">
        <v>73600</v>
      </c>
      <c r="O67" s="24">
        <f t="shared" si="0"/>
        <v>36800</v>
      </c>
    </row>
    <row r="68" spans="1:15" ht="73.5">
      <c r="A68" s="67" t="s">
        <v>24</v>
      </c>
      <c r="B68" s="68" t="s">
        <v>335</v>
      </c>
      <c r="C68" s="25">
        <v>50349</v>
      </c>
      <c r="D68" s="26" t="s">
        <v>54</v>
      </c>
      <c r="E68" s="26" t="s">
        <v>336</v>
      </c>
      <c r="F68" s="20" t="s">
        <v>333</v>
      </c>
      <c r="G68" s="27" t="s">
        <v>630</v>
      </c>
      <c r="H68" s="26" t="s">
        <v>337</v>
      </c>
      <c r="I68" s="28">
        <v>0</v>
      </c>
      <c r="J68" s="22">
        <v>88000</v>
      </c>
      <c r="K68" s="28">
        <v>0</v>
      </c>
      <c r="L68" s="28">
        <v>88000</v>
      </c>
      <c r="M68" s="27">
        <v>20</v>
      </c>
      <c r="N68" s="23">
        <v>88000</v>
      </c>
      <c r="O68" s="24">
        <f aca="true" t="shared" si="1" ref="O68:O131">SUM(L68-N68)</f>
        <v>0</v>
      </c>
    </row>
    <row r="69" spans="1:15" ht="31.5">
      <c r="A69" s="67" t="s">
        <v>24</v>
      </c>
      <c r="B69" s="68" t="s">
        <v>338</v>
      </c>
      <c r="C69" s="25">
        <v>50395</v>
      </c>
      <c r="D69" s="26" t="s">
        <v>160</v>
      </c>
      <c r="E69" s="26" t="s">
        <v>198</v>
      </c>
      <c r="F69" s="20" t="s">
        <v>333</v>
      </c>
      <c r="G69" s="27" t="s">
        <v>339</v>
      </c>
      <c r="H69" s="26" t="s">
        <v>340</v>
      </c>
      <c r="I69" s="28">
        <v>0</v>
      </c>
      <c r="J69" s="22">
        <v>660000</v>
      </c>
      <c r="K69" s="28">
        <v>0</v>
      </c>
      <c r="L69" s="28">
        <v>660000</v>
      </c>
      <c r="M69" s="27">
        <v>150</v>
      </c>
      <c r="N69" s="23">
        <v>420000</v>
      </c>
      <c r="O69" s="24">
        <f t="shared" si="1"/>
        <v>240000</v>
      </c>
    </row>
    <row r="70" spans="1:15" ht="42">
      <c r="A70" s="67" t="s">
        <v>24</v>
      </c>
      <c r="B70" s="68" t="s">
        <v>341</v>
      </c>
      <c r="C70" s="25">
        <v>50429</v>
      </c>
      <c r="D70" s="26" t="s">
        <v>50</v>
      </c>
      <c r="E70" s="26" t="s">
        <v>51</v>
      </c>
      <c r="F70" s="20" t="s">
        <v>333</v>
      </c>
      <c r="G70" s="27" t="s">
        <v>627</v>
      </c>
      <c r="H70" s="26" t="s">
        <v>342</v>
      </c>
      <c r="I70" s="28">
        <v>0</v>
      </c>
      <c r="J70" s="22">
        <v>720000</v>
      </c>
      <c r="K70" s="28">
        <v>0</v>
      </c>
      <c r="L70" s="28">
        <v>720000</v>
      </c>
      <c r="M70" s="27">
        <v>150</v>
      </c>
      <c r="N70" s="23">
        <v>480000</v>
      </c>
      <c r="O70" s="24">
        <f t="shared" si="1"/>
        <v>240000</v>
      </c>
    </row>
    <row r="71" spans="1:15" ht="42">
      <c r="A71" s="67" t="s">
        <v>24</v>
      </c>
      <c r="B71" s="68" t="s">
        <v>343</v>
      </c>
      <c r="C71" s="25">
        <v>50321</v>
      </c>
      <c r="D71" s="26" t="s">
        <v>31</v>
      </c>
      <c r="E71" s="26" t="s">
        <v>344</v>
      </c>
      <c r="F71" s="20" t="s">
        <v>333</v>
      </c>
      <c r="G71" s="27" t="s">
        <v>626</v>
      </c>
      <c r="H71" s="26" t="s">
        <v>345</v>
      </c>
      <c r="I71" s="28">
        <v>0</v>
      </c>
      <c r="J71" s="22">
        <v>720000</v>
      </c>
      <c r="K71" s="28">
        <v>0</v>
      </c>
      <c r="L71" s="28">
        <v>720000</v>
      </c>
      <c r="M71" s="27">
        <v>150</v>
      </c>
      <c r="N71" s="23">
        <v>480000</v>
      </c>
      <c r="O71" s="24">
        <f t="shared" si="1"/>
        <v>240000</v>
      </c>
    </row>
    <row r="72" spans="1:15" ht="13.5">
      <c r="A72" s="67" t="s">
        <v>24</v>
      </c>
      <c r="B72" s="68" t="s">
        <v>346</v>
      </c>
      <c r="C72" s="25">
        <v>50392</v>
      </c>
      <c r="D72" s="26" t="s">
        <v>9</v>
      </c>
      <c r="E72" s="26" t="s">
        <v>58</v>
      </c>
      <c r="F72" s="20" t="s">
        <v>333</v>
      </c>
      <c r="G72" s="27" t="s">
        <v>204</v>
      </c>
      <c r="H72" s="26" t="s">
        <v>347</v>
      </c>
      <c r="I72" s="28">
        <v>0</v>
      </c>
      <c r="J72" s="22">
        <v>844800</v>
      </c>
      <c r="K72" s="28">
        <v>0</v>
      </c>
      <c r="L72" s="28">
        <v>844800</v>
      </c>
      <c r="M72" s="27">
        <v>176</v>
      </c>
      <c r="N72" s="23">
        <v>563200</v>
      </c>
      <c r="O72" s="24">
        <f t="shared" si="1"/>
        <v>281600</v>
      </c>
    </row>
    <row r="73" spans="1:15" ht="126">
      <c r="A73" s="67" t="s">
        <v>24</v>
      </c>
      <c r="B73" s="68" t="s">
        <v>348</v>
      </c>
      <c r="C73" s="25">
        <v>50371</v>
      </c>
      <c r="D73" s="26" t="s">
        <v>11</v>
      </c>
      <c r="E73" s="26" t="s">
        <v>349</v>
      </c>
      <c r="F73" s="20" t="s">
        <v>333</v>
      </c>
      <c r="G73" s="27" t="s">
        <v>350</v>
      </c>
      <c r="H73" s="26" t="s">
        <v>351</v>
      </c>
      <c r="I73" s="28">
        <v>0</v>
      </c>
      <c r="J73" s="22">
        <v>820800</v>
      </c>
      <c r="K73" s="28">
        <v>0</v>
      </c>
      <c r="L73" s="28">
        <v>820800</v>
      </c>
      <c r="M73" s="27">
        <v>171</v>
      </c>
      <c r="N73" s="23">
        <v>547200</v>
      </c>
      <c r="O73" s="24">
        <f t="shared" si="1"/>
        <v>273600</v>
      </c>
    </row>
    <row r="74" spans="1:15" ht="42">
      <c r="A74" s="67" t="s">
        <v>274</v>
      </c>
      <c r="B74" s="68" t="s">
        <v>352</v>
      </c>
      <c r="C74" s="25">
        <v>50337</v>
      </c>
      <c r="D74" s="26" t="s">
        <v>61</v>
      </c>
      <c r="E74" s="26" t="s">
        <v>353</v>
      </c>
      <c r="F74" s="20" t="s">
        <v>333</v>
      </c>
      <c r="G74" s="27" t="s">
        <v>354</v>
      </c>
      <c r="H74" s="26" t="s">
        <v>355</v>
      </c>
      <c r="I74" s="28">
        <v>0</v>
      </c>
      <c r="J74" s="22">
        <v>682000</v>
      </c>
      <c r="K74" s="28">
        <v>0</v>
      </c>
      <c r="L74" s="28">
        <v>682000</v>
      </c>
      <c r="M74" s="27">
        <v>155</v>
      </c>
      <c r="N74" s="23">
        <v>434000</v>
      </c>
      <c r="O74" s="24">
        <f t="shared" si="1"/>
        <v>248000</v>
      </c>
    </row>
    <row r="75" spans="1:15" ht="52.5">
      <c r="A75" s="67" t="s">
        <v>24</v>
      </c>
      <c r="B75" s="68" t="s">
        <v>356</v>
      </c>
      <c r="C75" s="25">
        <v>50348</v>
      </c>
      <c r="D75" s="26" t="s">
        <v>69</v>
      </c>
      <c r="E75" s="26" t="s">
        <v>357</v>
      </c>
      <c r="F75" s="20" t="s">
        <v>333</v>
      </c>
      <c r="G75" s="27" t="s">
        <v>358</v>
      </c>
      <c r="H75" s="26" t="s">
        <v>359</v>
      </c>
      <c r="I75" s="28">
        <v>0</v>
      </c>
      <c r="J75" s="22">
        <v>854400</v>
      </c>
      <c r="K75" s="28">
        <v>0</v>
      </c>
      <c r="L75" s="28">
        <v>854400</v>
      </c>
      <c r="M75" s="27">
        <v>178</v>
      </c>
      <c r="N75" s="23">
        <v>498400</v>
      </c>
      <c r="O75" s="24">
        <f t="shared" si="1"/>
        <v>356000</v>
      </c>
    </row>
    <row r="76" spans="1:15" ht="31.5">
      <c r="A76" s="67" t="s">
        <v>24</v>
      </c>
      <c r="B76" s="68" t="s">
        <v>360</v>
      </c>
      <c r="C76" s="25">
        <v>50334</v>
      </c>
      <c r="D76" s="26" t="s">
        <v>361</v>
      </c>
      <c r="E76" s="26" t="s">
        <v>294</v>
      </c>
      <c r="F76" s="20" t="s">
        <v>333</v>
      </c>
      <c r="G76" s="27" t="s">
        <v>362</v>
      </c>
      <c r="H76" s="26" t="s">
        <v>363</v>
      </c>
      <c r="I76" s="28">
        <v>0</v>
      </c>
      <c r="J76" s="22">
        <v>9600</v>
      </c>
      <c r="K76" s="28">
        <v>0</v>
      </c>
      <c r="L76" s="28">
        <v>9600</v>
      </c>
      <c r="M76" s="27">
        <v>2</v>
      </c>
      <c r="N76" s="23">
        <v>9600</v>
      </c>
      <c r="O76" s="24">
        <f t="shared" si="1"/>
        <v>0</v>
      </c>
    </row>
    <row r="77" spans="1:15" ht="21">
      <c r="A77" s="67" t="s">
        <v>274</v>
      </c>
      <c r="B77" s="68" t="s">
        <v>376</v>
      </c>
      <c r="C77" s="25">
        <v>50369</v>
      </c>
      <c r="D77" s="26" t="s">
        <v>39</v>
      </c>
      <c r="E77" s="26" t="s">
        <v>377</v>
      </c>
      <c r="F77" s="20" t="s">
        <v>333</v>
      </c>
      <c r="G77" s="27" t="s">
        <v>204</v>
      </c>
      <c r="H77" s="26" t="s">
        <v>378</v>
      </c>
      <c r="I77" s="28">
        <v>0</v>
      </c>
      <c r="J77" s="22">
        <v>537600</v>
      </c>
      <c r="K77" s="28">
        <v>0</v>
      </c>
      <c r="L77" s="28">
        <v>537600</v>
      </c>
      <c r="M77" s="27">
        <v>112</v>
      </c>
      <c r="N77" s="23">
        <v>358400</v>
      </c>
      <c r="O77" s="24">
        <f t="shared" si="1"/>
        <v>179200</v>
      </c>
    </row>
    <row r="78" spans="1:15" s="2" customFormat="1" ht="52.5">
      <c r="A78" s="69" t="s">
        <v>24</v>
      </c>
      <c r="B78" s="68" t="s">
        <v>379</v>
      </c>
      <c r="C78" s="25">
        <v>50351</v>
      </c>
      <c r="D78" s="26" t="s">
        <v>9</v>
      </c>
      <c r="E78" s="26" t="s">
        <v>380</v>
      </c>
      <c r="F78" s="20" t="s">
        <v>381</v>
      </c>
      <c r="G78" s="27" t="s">
        <v>382</v>
      </c>
      <c r="H78" s="26" t="s">
        <v>383</v>
      </c>
      <c r="I78" s="28">
        <v>0</v>
      </c>
      <c r="J78" s="22">
        <v>628800</v>
      </c>
      <c r="K78" s="28">
        <v>0</v>
      </c>
      <c r="L78" s="28">
        <v>628800</v>
      </c>
      <c r="M78" s="27">
        <v>131</v>
      </c>
      <c r="N78" s="23">
        <v>419200</v>
      </c>
      <c r="O78" s="24">
        <f t="shared" si="1"/>
        <v>209600</v>
      </c>
    </row>
    <row r="79" spans="1:15" ht="21">
      <c r="A79" s="67" t="s">
        <v>24</v>
      </c>
      <c r="B79" s="68" t="s">
        <v>384</v>
      </c>
      <c r="C79" s="25">
        <v>50346</v>
      </c>
      <c r="D79" s="26" t="s">
        <v>385</v>
      </c>
      <c r="E79" s="26" t="s">
        <v>233</v>
      </c>
      <c r="F79" s="20" t="s">
        <v>381</v>
      </c>
      <c r="G79" s="27" t="s">
        <v>386</v>
      </c>
      <c r="H79" s="26" t="s">
        <v>387</v>
      </c>
      <c r="I79" s="28">
        <v>0</v>
      </c>
      <c r="J79" s="22">
        <v>558800</v>
      </c>
      <c r="K79" s="28">
        <v>0</v>
      </c>
      <c r="L79" s="28">
        <v>558800</v>
      </c>
      <c r="M79" s="27">
        <v>127</v>
      </c>
      <c r="N79" s="23">
        <v>355600</v>
      </c>
      <c r="O79" s="24">
        <f t="shared" si="1"/>
        <v>203200</v>
      </c>
    </row>
    <row r="80" spans="1:15" ht="21">
      <c r="A80" s="67" t="s">
        <v>24</v>
      </c>
      <c r="B80" s="68" t="s">
        <v>388</v>
      </c>
      <c r="C80" s="25">
        <v>50408</v>
      </c>
      <c r="D80" s="26" t="s">
        <v>46</v>
      </c>
      <c r="E80" s="26" t="s">
        <v>389</v>
      </c>
      <c r="F80" s="20" t="s">
        <v>381</v>
      </c>
      <c r="G80" s="27" t="s">
        <v>204</v>
      </c>
      <c r="H80" s="26" t="s">
        <v>390</v>
      </c>
      <c r="I80" s="28">
        <v>0</v>
      </c>
      <c r="J80" s="22">
        <v>76800</v>
      </c>
      <c r="K80" s="28">
        <v>0</v>
      </c>
      <c r="L80" s="28">
        <v>76800</v>
      </c>
      <c r="M80" s="27">
        <v>16</v>
      </c>
      <c r="N80" s="23">
        <v>76800</v>
      </c>
      <c r="O80" s="24">
        <f t="shared" si="1"/>
        <v>0</v>
      </c>
    </row>
    <row r="81" spans="1:15" ht="94.5">
      <c r="A81" s="67" t="s">
        <v>24</v>
      </c>
      <c r="B81" s="68" t="s">
        <v>391</v>
      </c>
      <c r="C81" s="25">
        <v>50341</v>
      </c>
      <c r="D81" s="26" t="s">
        <v>69</v>
      </c>
      <c r="E81" s="26" t="s">
        <v>392</v>
      </c>
      <c r="F81" s="20" t="s">
        <v>381</v>
      </c>
      <c r="G81" s="27" t="s">
        <v>393</v>
      </c>
      <c r="H81" s="26" t="s">
        <v>394</v>
      </c>
      <c r="I81" s="28">
        <v>0</v>
      </c>
      <c r="J81" s="22">
        <v>609600</v>
      </c>
      <c r="K81" s="28">
        <v>0</v>
      </c>
      <c r="L81" s="28">
        <v>609600</v>
      </c>
      <c r="M81" s="27">
        <v>127</v>
      </c>
      <c r="N81" s="23">
        <v>406400</v>
      </c>
      <c r="O81" s="24">
        <f t="shared" si="1"/>
        <v>203200</v>
      </c>
    </row>
    <row r="82" spans="1:15" ht="42">
      <c r="A82" s="67" t="s">
        <v>24</v>
      </c>
      <c r="B82" s="68" t="s">
        <v>395</v>
      </c>
      <c r="C82" s="25">
        <v>50325</v>
      </c>
      <c r="D82" s="26" t="s">
        <v>31</v>
      </c>
      <c r="E82" s="26" t="s">
        <v>244</v>
      </c>
      <c r="F82" s="20" t="s">
        <v>381</v>
      </c>
      <c r="G82" s="27" t="s">
        <v>396</v>
      </c>
      <c r="H82" s="26" t="s">
        <v>397</v>
      </c>
      <c r="I82" s="28">
        <v>0</v>
      </c>
      <c r="J82" s="22">
        <v>609600</v>
      </c>
      <c r="K82" s="28">
        <v>0</v>
      </c>
      <c r="L82" s="28">
        <v>609600</v>
      </c>
      <c r="M82" s="27">
        <v>127</v>
      </c>
      <c r="N82" s="23">
        <v>406400</v>
      </c>
      <c r="O82" s="24">
        <f t="shared" si="1"/>
        <v>203200</v>
      </c>
    </row>
    <row r="83" spans="1:15" ht="31.5">
      <c r="A83" s="67" t="s">
        <v>24</v>
      </c>
      <c r="B83" s="68" t="s">
        <v>398</v>
      </c>
      <c r="C83" s="25">
        <v>50402</v>
      </c>
      <c r="D83" s="26" t="s">
        <v>39</v>
      </c>
      <c r="E83" s="26" t="s">
        <v>377</v>
      </c>
      <c r="F83" s="20" t="s">
        <v>381</v>
      </c>
      <c r="G83" s="27" t="s">
        <v>204</v>
      </c>
      <c r="H83" s="26" t="s">
        <v>399</v>
      </c>
      <c r="I83" s="28">
        <v>0</v>
      </c>
      <c r="J83" s="22">
        <v>192000</v>
      </c>
      <c r="K83" s="28">
        <v>0</v>
      </c>
      <c r="L83" s="28">
        <v>192000</v>
      </c>
      <c r="M83" s="27">
        <v>40</v>
      </c>
      <c r="N83" s="23">
        <v>128000</v>
      </c>
      <c r="O83" s="24">
        <f t="shared" si="1"/>
        <v>64000</v>
      </c>
    </row>
    <row r="84" spans="1:15" ht="21">
      <c r="A84" s="69" t="s">
        <v>24</v>
      </c>
      <c r="B84" s="68" t="s">
        <v>411</v>
      </c>
      <c r="C84" s="25">
        <v>50455</v>
      </c>
      <c r="D84" s="26" t="s">
        <v>11</v>
      </c>
      <c r="E84" s="26" t="s">
        <v>412</v>
      </c>
      <c r="F84" s="20" t="s">
        <v>408</v>
      </c>
      <c r="G84" s="27" t="s">
        <v>204</v>
      </c>
      <c r="H84" s="26" t="s">
        <v>413</v>
      </c>
      <c r="I84" s="28">
        <v>0</v>
      </c>
      <c r="J84" s="22">
        <v>52800</v>
      </c>
      <c r="K84" s="28">
        <v>0</v>
      </c>
      <c r="L84" s="28">
        <v>52800</v>
      </c>
      <c r="M84" s="27">
        <v>11</v>
      </c>
      <c r="N84" s="23">
        <v>52800</v>
      </c>
      <c r="O84" s="24">
        <f t="shared" si="1"/>
        <v>0</v>
      </c>
    </row>
    <row r="85" spans="1:15" ht="42">
      <c r="A85" s="67" t="s">
        <v>24</v>
      </c>
      <c r="B85" s="68" t="s">
        <v>414</v>
      </c>
      <c r="C85" s="25">
        <v>50383</v>
      </c>
      <c r="D85" s="26" t="s">
        <v>31</v>
      </c>
      <c r="E85" s="26" t="s">
        <v>415</v>
      </c>
      <c r="F85" s="20" t="s">
        <v>408</v>
      </c>
      <c r="G85" s="27" t="s">
        <v>416</v>
      </c>
      <c r="H85" s="26" t="s">
        <v>417</v>
      </c>
      <c r="I85" s="28">
        <v>0</v>
      </c>
      <c r="J85" s="22">
        <v>110400</v>
      </c>
      <c r="K85" s="28">
        <v>0</v>
      </c>
      <c r="L85" s="28">
        <v>110400</v>
      </c>
      <c r="M85" s="27">
        <v>23</v>
      </c>
      <c r="N85" s="23">
        <v>73600</v>
      </c>
      <c r="O85" s="24">
        <f t="shared" si="1"/>
        <v>36800</v>
      </c>
    </row>
    <row r="86" spans="1:15" ht="21">
      <c r="A86" s="67" t="s">
        <v>24</v>
      </c>
      <c r="B86" s="68" t="s">
        <v>418</v>
      </c>
      <c r="C86" s="25">
        <v>50450</v>
      </c>
      <c r="D86" s="26" t="s">
        <v>61</v>
      </c>
      <c r="E86" s="26" t="s">
        <v>233</v>
      </c>
      <c r="F86" s="20" t="s">
        <v>408</v>
      </c>
      <c r="G86" s="27" t="s">
        <v>204</v>
      </c>
      <c r="H86" s="26" t="s">
        <v>419</v>
      </c>
      <c r="I86" s="28">
        <v>0</v>
      </c>
      <c r="J86" s="22">
        <v>110400</v>
      </c>
      <c r="K86" s="28">
        <v>0</v>
      </c>
      <c r="L86" s="28">
        <v>110400</v>
      </c>
      <c r="M86" s="27">
        <v>23</v>
      </c>
      <c r="N86" s="23">
        <v>64400</v>
      </c>
      <c r="O86" s="24">
        <f t="shared" si="1"/>
        <v>46000</v>
      </c>
    </row>
    <row r="87" spans="1:15" ht="94.5">
      <c r="A87" s="67" t="s">
        <v>24</v>
      </c>
      <c r="B87" s="68" t="s">
        <v>420</v>
      </c>
      <c r="C87" s="25">
        <v>50388</v>
      </c>
      <c r="D87" s="26" t="s">
        <v>69</v>
      </c>
      <c r="E87" s="26" t="s">
        <v>392</v>
      </c>
      <c r="F87" s="20" t="s">
        <v>408</v>
      </c>
      <c r="G87" s="27" t="s">
        <v>421</v>
      </c>
      <c r="H87" s="26" t="s">
        <v>422</v>
      </c>
      <c r="I87" s="28">
        <v>0</v>
      </c>
      <c r="J87" s="22">
        <v>110400</v>
      </c>
      <c r="K87" s="28">
        <v>0</v>
      </c>
      <c r="L87" s="28">
        <v>110400</v>
      </c>
      <c r="M87" s="27">
        <v>23</v>
      </c>
      <c r="N87" s="23">
        <v>73600</v>
      </c>
      <c r="O87" s="24">
        <f t="shared" si="1"/>
        <v>36800</v>
      </c>
    </row>
    <row r="88" spans="1:15" ht="13.5">
      <c r="A88" s="67" t="s">
        <v>24</v>
      </c>
      <c r="B88" s="68" t="s">
        <v>423</v>
      </c>
      <c r="C88" s="25">
        <v>50400</v>
      </c>
      <c r="D88" s="26" t="s">
        <v>9</v>
      </c>
      <c r="E88" s="26" t="s">
        <v>424</v>
      </c>
      <c r="F88" s="20" t="s">
        <v>408</v>
      </c>
      <c r="G88" s="27" t="s">
        <v>204</v>
      </c>
      <c r="H88" s="26" t="s">
        <v>425</v>
      </c>
      <c r="I88" s="28">
        <v>0</v>
      </c>
      <c r="J88" s="22">
        <v>110400</v>
      </c>
      <c r="K88" s="28">
        <v>0</v>
      </c>
      <c r="L88" s="28">
        <v>110400</v>
      </c>
      <c r="M88" s="27">
        <v>23</v>
      </c>
      <c r="N88" s="23">
        <v>73600</v>
      </c>
      <c r="O88" s="24">
        <f t="shared" si="1"/>
        <v>36800</v>
      </c>
    </row>
    <row r="89" spans="1:15" ht="94.5">
      <c r="A89" s="67" t="s">
        <v>24</v>
      </c>
      <c r="B89" s="68" t="s">
        <v>428</v>
      </c>
      <c r="C89" s="25">
        <v>50373</v>
      </c>
      <c r="D89" s="26" t="s">
        <v>11</v>
      </c>
      <c r="E89" s="26" t="s">
        <v>349</v>
      </c>
      <c r="F89" s="20" t="s">
        <v>381</v>
      </c>
      <c r="G89" s="27" t="s">
        <v>429</v>
      </c>
      <c r="H89" s="26" t="s">
        <v>430</v>
      </c>
      <c r="I89" s="28">
        <v>0</v>
      </c>
      <c r="J89" s="22">
        <v>628800</v>
      </c>
      <c r="K89" s="28">
        <v>0</v>
      </c>
      <c r="L89" s="28">
        <v>628800</v>
      </c>
      <c r="M89" s="27">
        <v>131</v>
      </c>
      <c r="N89" s="23">
        <v>419200</v>
      </c>
      <c r="O89" s="24">
        <f t="shared" si="1"/>
        <v>209600</v>
      </c>
    </row>
    <row r="90" spans="1:15" ht="63">
      <c r="A90" s="67" t="s">
        <v>24</v>
      </c>
      <c r="B90" s="68" t="s">
        <v>435</v>
      </c>
      <c r="C90" s="38">
        <v>50491</v>
      </c>
      <c r="D90" s="26" t="s">
        <v>436</v>
      </c>
      <c r="E90" s="26" t="s">
        <v>437</v>
      </c>
      <c r="F90" s="20" t="s">
        <v>267</v>
      </c>
      <c r="G90" s="36" t="s">
        <v>438</v>
      </c>
      <c r="H90" s="26" t="s">
        <v>439</v>
      </c>
      <c r="I90" s="39">
        <v>15000</v>
      </c>
      <c r="J90" s="22"/>
      <c r="K90" s="22"/>
      <c r="L90" s="39">
        <v>15000</v>
      </c>
      <c r="M90" s="27">
        <v>0</v>
      </c>
      <c r="N90" s="23">
        <v>15000</v>
      </c>
      <c r="O90" s="24">
        <f t="shared" si="1"/>
        <v>0</v>
      </c>
    </row>
    <row r="91" spans="1:15" ht="21">
      <c r="A91" s="67" t="s">
        <v>24</v>
      </c>
      <c r="B91" s="68" t="s">
        <v>440</v>
      </c>
      <c r="C91" s="25">
        <v>50379</v>
      </c>
      <c r="D91" s="26" t="s">
        <v>436</v>
      </c>
      <c r="E91" s="26" t="s">
        <v>441</v>
      </c>
      <c r="F91" s="20" t="s">
        <v>333</v>
      </c>
      <c r="G91" s="27" t="s">
        <v>442</v>
      </c>
      <c r="H91" s="26" t="s">
        <v>443</v>
      </c>
      <c r="I91" s="28"/>
      <c r="J91" s="22">
        <v>45466.67</v>
      </c>
      <c r="K91" s="28"/>
      <c r="L91" s="28">
        <v>45466.67</v>
      </c>
      <c r="M91" s="27">
        <v>10</v>
      </c>
      <c r="N91" s="23">
        <v>45466.67</v>
      </c>
      <c r="O91" s="24">
        <f t="shared" si="1"/>
        <v>0</v>
      </c>
    </row>
    <row r="92" spans="1:15" ht="84">
      <c r="A92" s="67" t="s">
        <v>24</v>
      </c>
      <c r="B92" s="68" t="s">
        <v>445</v>
      </c>
      <c r="C92" s="25">
        <v>50570</v>
      </c>
      <c r="D92" s="26" t="s">
        <v>65</v>
      </c>
      <c r="E92" s="26" t="s">
        <v>446</v>
      </c>
      <c r="F92" s="20" t="s">
        <v>408</v>
      </c>
      <c r="G92" s="27" t="s">
        <v>447</v>
      </c>
      <c r="H92" s="26" t="s">
        <v>448</v>
      </c>
      <c r="I92" s="28">
        <v>0</v>
      </c>
      <c r="J92" s="22">
        <v>28800</v>
      </c>
      <c r="K92" s="28">
        <v>0</v>
      </c>
      <c r="L92" s="28">
        <v>28800</v>
      </c>
      <c r="M92" s="27">
        <v>6</v>
      </c>
      <c r="N92" s="23">
        <v>28800</v>
      </c>
      <c r="O92" s="24">
        <f t="shared" si="1"/>
        <v>0</v>
      </c>
    </row>
    <row r="93" spans="1:15" ht="21">
      <c r="A93" s="67" t="s">
        <v>24</v>
      </c>
      <c r="B93" s="68" t="s">
        <v>449</v>
      </c>
      <c r="C93" s="25">
        <v>50399</v>
      </c>
      <c r="D93" s="26" t="s">
        <v>10</v>
      </c>
      <c r="E93" s="26" t="s">
        <v>198</v>
      </c>
      <c r="F93" s="20" t="s">
        <v>381</v>
      </c>
      <c r="G93" s="27" t="s">
        <v>450</v>
      </c>
      <c r="H93" s="26" t="s">
        <v>451</v>
      </c>
      <c r="I93" s="28">
        <v>0</v>
      </c>
      <c r="J93" s="22">
        <v>609600</v>
      </c>
      <c r="K93" s="28">
        <v>0</v>
      </c>
      <c r="L93" s="28">
        <v>609600</v>
      </c>
      <c r="M93" s="27">
        <v>127</v>
      </c>
      <c r="N93" s="23">
        <v>406400</v>
      </c>
      <c r="O93" s="24">
        <f t="shared" si="1"/>
        <v>203200</v>
      </c>
    </row>
    <row r="94" spans="1:15" ht="84">
      <c r="A94" s="67" t="s">
        <v>24</v>
      </c>
      <c r="B94" s="68" t="s">
        <v>452</v>
      </c>
      <c r="C94" s="25">
        <v>50456</v>
      </c>
      <c r="D94" s="26" t="s">
        <v>361</v>
      </c>
      <c r="E94" s="26" t="s">
        <v>294</v>
      </c>
      <c r="F94" s="20" t="s">
        <v>408</v>
      </c>
      <c r="G94" s="27" t="s">
        <v>453</v>
      </c>
      <c r="H94" s="26" t="s">
        <v>454</v>
      </c>
      <c r="I94" s="28">
        <v>0</v>
      </c>
      <c r="J94" s="22">
        <v>9600</v>
      </c>
      <c r="K94" s="28">
        <v>0</v>
      </c>
      <c r="L94" s="28">
        <v>9600</v>
      </c>
      <c r="M94" s="27">
        <v>2</v>
      </c>
      <c r="N94" s="23">
        <v>9600</v>
      </c>
      <c r="O94" s="24">
        <f t="shared" si="1"/>
        <v>0</v>
      </c>
    </row>
    <row r="95" spans="1:15" ht="21">
      <c r="A95" s="67" t="s">
        <v>24</v>
      </c>
      <c r="B95" s="68" t="s">
        <v>455</v>
      </c>
      <c r="C95" s="25">
        <v>50497</v>
      </c>
      <c r="D95" s="26" t="s">
        <v>39</v>
      </c>
      <c r="E95" s="26" t="s">
        <v>456</v>
      </c>
      <c r="F95" s="20" t="s">
        <v>408</v>
      </c>
      <c r="G95" s="27" t="s">
        <v>204</v>
      </c>
      <c r="H95" s="26" t="s">
        <v>457</v>
      </c>
      <c r="I95" s="28">
        <v>0</v>
      </c>
      <c r="J95" s="22">
        <v>110400</v>
      </c>
      <c r="K95" s="28">
        <v>0</v>
      </c>
      <c r="L95" s="28">
        <v>110400</v>
      </c>
      <c r="M95" s="27">
        <v>23</v>
      </c>
      <c r="N95" s="23">
        <v>73600</v>
      </c>
      <c r="O95" s="24">
        <f t="shared" si="1"/>
        <v>36800</v>
      </c>
    </row>
    <row r="96" spans="1:15" ht="21">
      <c r="A96" s="67" t="s">
        <v>24</v>
      </c>
      <c r="B96" s="68" t="s">
        <v>458</v>
      </c>
      <c r="C96" s="25">
        <v>50438</v>
      </c>
      <c r="D96" s="26" t="s">
        <v>46</v>
      </c>
      <c r="E96" s="26" t="s">
        <v>459</v>
      </c>
      <c r="F96" s="20" t="s">
        <v>408</v>
      </c>
      <c r="G96" s="27" t="s">
        <v>204</v>
      </c>
      <c r="H96" s="26" t="s">
        <v>460</v>
      </c>
      <c r="I96" s="28">
        <v>0</v>
      </c>
      <c r="J96" s="22">
        <v>24000</v>
      </c>
      <c r="K96" s="28">
        <v>0</v>
      </c>
      <c r="L96" s="28">
        <v>24000</v>
      </c>
      <c r="M96" s="27">
        <v>5</v>
      </c>
      <c r="N96" s="23">
        <v>24000</v>
      </c>
      <c r="O96" s="24">
        <f t="shared" si="1"/>
        <v>0</v>
      </c>
    </row>
    <row r="97" spans="1:15" ht="13.5">
      <c r="A97" s="67" t="s">
        <v>24</v>
      </c>
      <c r="B97" s="68" t="s">
        <v>461</v>
      </c>
      <c r="C97" s="25">
        <v>50517</v>
      </c>
      <c r="D97" s="26" t="s">
        <v>50</v>
      </c>
      <c r="E97" s="26" t="s">
        <v>237</v>
      </c>
      <c r="F97" s="20" t="s">
        <v>408</v>
      </c>
      <c r="G97" s="27" t="s">
        <v>204</v>
      </c>
      <c r="H97" s="26" t="s">
        <v>462</v>
      </c>
      <c r="I97" s="28">
        <v>0</v>
      </c>
      <c r="J97" s="22">
        <v>110400</v>
      </c>
      <c r="K97" s="28">
        <v>0</v>
      </c>
      <c r="L97" s="28">
        <v>110400</v>
      </c>
      <c r="M97" s="27">
        <v>23</v>
      </c>
      <c r="N97" s="23">
        <v>73600</v>
      </c>
      <c r="O97" s="24">
        <f t="shared" si="1"/>
        <v>36800</v>
      </c>
    </row>
    <row r="98" spans="1:15" ht="42">
      <c r="A98" s="67" t="s">
        <v>24</v>
      </c>
      <c r="B98" s="68" t="s">
        <v>474</v>
      </c>
      <c r="C98" s="25">
        <v>50419</v>
      </c>
      <c r="D98" s="26" t="s">
        <v>65</v>
      </c>
      <c r="E98" s="26" t="s">
        <v>475</v>
      </c>
      <c r="F98" s="20" t="s">
        <v>333</v>
      </c>
      <c r="G98" s="27" t="s">
        <v>476</v>
      </c>
      <c r="H98" s="26" t="s">
        <v>477</v>
      </c>
      <c r="I98" s="28">
        <v>0</v>
      </c>
      <c r="J98" s="22">
        <v>124000</v>
      </c>
      <c r="K98" s="28">
        <v>0</v>
      </c>
      <c r="L98" s="28">
        <v>124000</v>
      </c>
      <c r="M98" s="27">
        <v>31</v>
      </c>
      <c r="N98" s="23">
        <v>124000</v>
      </c>
      <c r="O98" s="24">
        <f t="shared" si="1"/>
        <v>0</v>
      </c>
    </row>
    <row r="99" spans="1:15" s="2" customFormat="1" ht="31.5">
      <c r="A99" s="69" t="s">
        <v>24</v>
      </c>
      <c r="B99" s="68" t="s">
        <v>478</v>
      </c>
      <c r="C99" s="25">
        <v>50779</v>
      </c>
      <c r="D99" s="26" t="s">
        <v>39</v>
      </c>
      <c r="E99" s="26" t="s">
        <v>40</v>
      </c>
      <c r="F99" s="20" t="s">
        <v>612</v>
      </c>
      <c r="G99" s="27" t="s">
        <v>479</v>
      </c>
      <c r="H99" s="26" t="s">
        <v>480</v>
      </c>
      <c r="I99" s="28">
        <v>100000</v>
      </c>
      <c r="J99" s="22">
        <v>0</v>
      </c>
      <c r="K99" s="28">
        <v>0</v>
      </c>
      <c r="L99" s="28">
        <v>100000</v>
      </c>
      <c r="M99" s="27">
        <v>0</v>
      </c>
      <c r="N99" s="28">
        <v>100000</v>
      </c>
      <c r="O99" s="24">
        <f t="shared" si="1"/>
        <v>0</v>
      </c>
    </row>
    <row r="100" spans="1:15" ht="21">
      <c r="A100" s="67" t="s">
        <v>24</v>
      </c>
      <c r="B100" s="68" t="s">
        <v>481</v>
      </c>
      <c r="C100" s="25">
        <v>50606</v>
      </c>
      <c r="D100" s="26" t="s">
        <v>54</v>
      </c>
      <c r="E100" s="26" t="s">
        <v>482</v>
      </c>
      <c r="F100" s="20" t="s">
        <v>612</v>
      </c>
      <c r="G100" s="27" t="s">
        <v>483</v>
      </c>
      <c r="H100" s="26" t="s">
        <v>484</v>
      </c>
      <c r="I100" s="28">
        <v>50000</v>
      </c>
      <c r="J100" s="22">
        <v>0</v>
      </c>
      <c r="K100" s="28">
        <v>0</v>
      </c>
      <c r="L100" s="28">
        <v>50000</v>
      </c>
      <c r="M100" s="27">
        <v>0</v>
      </c>
      <c r="N100" s="28">
        <v>50000</v>
      </c>
      <c r="O100" s="24">
        <f t="shared" si="1"/>
        <v>0</v>
      </c>
    </row>
    <row r="101" spans="1:15" ht="31.5">
      <c r="A101" s="67" t="s">
        <v>24</v>
      </c>
      <c r="B101" s="68" t="s">
        <v>485</v>
      </c>
      <c r="C101" s="25">
        <v>50777</v>
      </c>
      <c r="D101" s="26" t="s">
        <v>65</v>
      </c>
      <c r="E101" s="26" t="s">
        <v>486</v>
      </c>
      <c r="F101" s="20" t="s">
        <v>612</v>
      </c>
      <c r="G101" s="27" t="s">
        <v>487</v>
      </c>
      <c r="H101" s="26" t="s">
        <v>488</v>
      </c>
      <c r="I101" s="28">
        <v>99019.6</v>
      </c>
      <c r="J101" s="22">
        <v>0</v>
      </c>
      <c r="K101" s="28">
        <v>0</v>
      </c>
      <c r="L101" s="28">
        <v>99019.6</v>
      </c>
      <c r="M101" s="27">
        <v>0</v>
      </c>
      <c r="N101" s="28">
        <v>99019.6</v>
      </c>
      <c r="O101" s="24">
        <f t="shared" si="1"/>
        <v>0</v>
      </c>
    </row>
    <row r="102" spans="1:15" ht="63">
      <c r="A102" s="67" t="s">
        <v>24</v>
      </c>
      <c r="B102" s="68" t="s">
        <v>489</v>
      </c>
      <c r="C102" s="25">
        <v>50637</v>
      </c>
      <c r="D102" s="26" t="s">
        <v>10</v>
      </c>
      <c r="E102" s="26" t="s">
        <v>36</v>
      </c>
      <c r="F102" s="20" t="s">
        <v>612</v>
      </c>
      <c r="G102" s="27" t="s">
        <v>490</v>
      </c>
      <c r="H102" s="26" t="s">
        <v>491</v>
      </c>
      <c r="I102" s="28">
        <v>140000</v>
      </c>
      <c r="J102" s="22">
        <v>0</v>
      </c>
      <c r="K102" s="28">
        <v>0</v>
      </c>
      <c r="L102" s="28">
        <v>140000</v>
      </c>
      <c r="M102" s="27">
        <v>0</v>
      </c>
      <c r="N102" s="28">
        <v>140000</v>
      </c>
      <c r="O102" s="24">
        <f t="shared" si="1"/>
        <v>0</v>
      </c>
    </row>
    <row r="103" spans="1:15" ht="52.5">
      <c r="A103" s="67" t="s">
        <v>24</v>
      </c>
      <c r="B103" s="68" t="s">
        <v>492</v>
      </c>
      <c r="C103" s="25">
        <v>50787</v>
      </c>
      <c r="D103" s="26" t="s">
        <v>50</v>
      </c>
      <c r="E103" s="26" t="s">
        <v>493</v>
      </c>
      <c r="F103" s="20" t="s">
        <v>612</v>
      </c>
      <c r="G103" s="27" t="s">
        <v>494</v>
      </c>
      <c r="H103" s="26" t="s">
        <v>495</v>
      </c>
      <c r="I103" s="28">
        <v>99945</v>
      </c>
      <c r="J103" s="22">
        <v>0</v>
      </c>
      <c r="K103" s="28">
        <v>0</v>
      </c>
      <c r="L103" s="28">
        <v>99945</v>
      </c>
      <c r="M103" s="27">
        <v>0</v>
      </c>
      <c r="N103" s="28">
        <v>99945</v>
      </c>
      <c r="O103" s="24">
        <f t="shared" si="1"/>
        <v>0</v>
      </c>
    </row>
    <row r="104" spans="1:15" ht="31.5">
      <c r="A104" s="67" t="s">
        <v>24</v>
      </c>
      <c r="B104" s="68" t="s">
        <v>496</v>
      </c>
      <c r="C104" s="25">
        <v>50714</v>
      </c>
      <c r="D104" s="26" t="s">
        <v>69</v>
      </c>
      <c r="E104" s="26" t="s">
        <v>70</v>
      </c>
      <c r="F104" s="20" t="s">
        <v>612</v>
      </c>
      <c r="G104" s="27" t="s">
        <v>497</v>
      </c>
      <c r="H104" s="26" t="s">
        <v>498</v>
      </c>
      <c r="I104" s="28">
        <v>170000</v>
      </c>
      <c r="J104" s="22">
        <v>0</v>
      </c>
      <c r="K104" s="28">
        <v>0</v>
      </c>
      <c r="L104" s="28">
        <v>170000</v>
      </c>
      <c r="M104" s="27">
        <v>0</v>
      </c>
      <c r="N104" s="28">
        <v>170000</v>
      </c>
      <c r="O104" s="24">
        <f t="shared" si="1"/>
        <v>0</v>
      </c>
    </row>
    <row r="105" spans="1:15" ht="21">
      <c r="A105" s="67" t="s">
        <v>24</v>
      </c>
      <c r="B105" s="68" t="s">
        <v>499</v>
      </c>
      <c r="C105" s="25">
        <v>50698</v>
      </c>
      <c r="D105" s="26" t="s">
        <v>61</v>
      </c>
      <c r="E105" s="26" t="s">
        <v>500</v>
      </c>
      <c r="F105" s="20" t="s">
        <v>612</v>
      </c>
      <c r="G105" s="27" t="s">
        <v>234</v>
      </c>
      <c r="H105" s="26" t="s">
        <v>501</v>
      </c>
      <c r="I105" s="28">
        <v>170000</v>
      </c>
      <c r="J105" s="22">
        <v>0</v>
      </c>
      <c r="K105" s="28">
        <v>0</v>
      </c>
      <c r="L105" s="28">
        <v>170000</v>
      </c>
      <c r="M105" s="27">
        <v>0</v>
      </c>
      <c r="N105" s="28">
        <v>170000</v>
      </c>
      <c r="O105" s="24">
        <f t="shared" si="1"/>
        <v>0</v>
      </c>
    </row>
    <row r="106" spans="1:15" ht="21">
      <c r="A106" s="67" t="s">
        <v>24</v>
      </c>
      <c r="B106" s="68" t="s">
        <v>502</v>
      </c>
      <c r="C106" s="25">
        <v>50725</v>
      </c>
      <c r="D106" s="26" t="s">
        <v>11</v>
      </c>
      <c r="E106" s="26" t="s">
        <v>43</v>
      </c>
      <c r="F106" s="20" t="s">
        <v>612</v>
      </c>
      <c r="G106" s="27" t="s">
        <v>503</v>
      </c>
      <c r="H106" s="26" t="s">
        <v>504</v>
      </c>
      <c r="I106" s="28">
        <v>169999.88</v>
      </c>
      <c r="J106" s="22">
        <v>0</v>
      </c>
      <c r="K106" s="28">
        <v>0</v>
      </c>
      <c r="L106" s="28">
        <v>169999.88</v>
      </c>
      <c r="M106" s="27">
        <v>0</v>
      </c>
      <c r="N106" s="28">
        <v>84999.94</v>
      </c>
      <c r="O106" s="24">
        <f t="shared" si="1"/>
        <v>84999.94</v>
      </c>
    </row>
    <row r="107" spans="1:15" ht="31.5">
      <c r="A107" s="67" t="s">
        <v>24</v>
      </c>
      <c r="B107" s="68" t="s">
        <v>505</v>
      </c>
      <c r="C107" s="25">
        <v>50598</v>
      </c>
      <c r="D107" s="26" t="s">
        <v>31</v>
      </c>
      <c r="E107" s="26" t="s">
        <v>506</v>
      </c>
      <c r="F107" s="20" t="s">
        <v>612</v>
      </c>
      <c r="G107" s="27" t="s">
        <v>507</v>
      </c>
      <c r="H107" s="26" t="s">
        <v>508</v>
      </c>
      <c r="I107" s="28">
        <v>140000</v>
      </c>
      <c r="J107" s="22">
        <v>0</v>
      </c>
      <c r="K107" s="28">
        <v>0</v>
      </c>
      <c r="L107" s="28">
        <v>140000</v>
      </c>
      <c r="M107" s="27">
        <v>0</v>
      </c>
      <c r="N107" s="28">
        <v>140000</v>
      </c>
      <c r="O107" s="24">
        <f t="shared" si="1"/>
        <v>0</v>
      </c>
    </row>
    <row r="108" spans="1:15" ht="21">
      <c r="A108" s="67" t="s">
        <v>24</v>
      </c>
      <c r="B108" s="68" t="s">
        <v>509</v>
      </c>
      <c r="C108" s="25">
        <v>50790</v>
      </c>
      <c r="D108" s="26" t="s">
        <v>9</v>
      </c>
      <c r="E108" s="26" t="s">
        <v>510</v>
      </c>
      <c r="F108" s="20" t="s">
        <v>612</v>
      </c>
      <c r="G108" s="27" t="s">
        <v>204</v>
      </c>
      <c r="H108" s="26" t="s">
        <v>511</v>
      </c>
      <c r="I108" s="28">
        <v>169976.64</v>
      </c>
      <c r="J108" s="22">
        <v>0</v>
      </c>
      <c r="K108" s="28">
        <v>0</v>
      </c>
      <c r="L108" s="28">
        <v>169976.64</v>
      </c>
      <c r="M108" s="27">
        <v>0</v>
      </c>
      <c r="N108" s="28">
        <v>169976.64</v>
      </c>
      <c r="O108" s="24">
        <f t="shared" si="1"/>
        <v>0</v>
      </c>
    </row>
    <row r="109" spans="1:15" ht="115.5">
      <c r="A109" s="67" t="s">
        <v>24</v>
      </c>
      <c r="B109" s="68" t="s">
        <v>520</v>
      </c>
      <c r="C109" s="25">
        <v>50422</v>
      </c>
      <c r="D109" s="26" t="s">
        <v>521</v>
      </c>
      <c r="E109" s="26" t="s">
        <v>296</v>
      </c>
      <c r="F109" s="20" t="s">
        <v>333</v>
      </c>
      <c r="G109" s="27" t="s">
        <v>522</v>
      </c>
      <c r="H109" s="26" t="s">
        <v>523</v>
      </c>
      <c r="I109" s="28">
        <v>0</v>
      </c>
      <c r="J109" s="22">
        <v>8800</v>
      </c>
      <c r="K109" s="28">
        <v>0</v>
      </c>
      <c r="L109" s="28">
        <v>8800</v>
      </c>
      <c r="M109" s="27">
        <v>2</v>
      </c>
      <c r="N109" s="28">
        <v>8800</v>
      </c>
      <c r="O109" s="24">
        <f t="shared" si="1"/>
        <v>0</v>
      </c>
    </row>
    <row r="110" spans="1:15" ht="21">
      <c r="A110" s="67" t="s">
        <v>24</v>
      </c>
      <c r="B110" s="68" t="s">
        <v>524</v>
      </c>
      <c r="C110" s="25">
        <v>50709</v>
      </c>
      <c r="D110" s="26" t="s">
        <v>436</v>
      </c>
      <c r="E110" s="26" t="s">
        <v>525</v>
      </c>
      <c r="F110" s="20" t="s">
        <v>612</v>
      </c>
      <c r="G110" s="27" t="s">
        <v>526</v>
      </c>
      <c r="H110" s="26" t="s">
        <v>527</v>
      </c>
      <c r="I110" s="28">
        <v>50000</v>
      </c>
      <c r="J110" s="22">
        <v>0</v>
      </c>
      <c r="K110" s="28">
        <v>0</v>
      </c>
      <c r="L110" s="28">
        <v>50000</v>
      </c>
      <c r="M110" s="27">
        <v>0</v>
      </c>
      <c r="N110" s="28">
        <v>0</v>
      </c>
      <c r="O110" s="24">
        <f t="shared" si="1"/>
        <v>50000</v>
      </c>
    </row>
    <row r="111" spans="1:15" ht="21">
      <c r="A111" s="67" t="s">
        <v>24</v>
      </c>
      <c r="B111" s="68" t="s">
        <v>528</v>
      </c>
      <c r="C111" s="41" t="s">
        <v>529</v>
      </c>
      <c r="D111" s="26" t="s">
        <v>9</v>
      </c>
      <c r="E111" s="19" t="s">
        <v>530</v>
      </c>
      <c r="F111" s="20" t="s">
        <v>531</v>
      </c>
      <c r="G111" s="18" t="s">
        <v>532</v>
      </c>
      <c r="H111" s="19" t="s">
        <v>533</v>
      </c>
      <c r="I111" s="28">
        <f>172000+12000+56000</f>
        <v>240000</v>
      </c>
      <c r="J111" s="22"/>
      <c r="K111" s="28">
        <v>160000</v>
      </c>
      <c r="L111" s="28">
        <f>SUM(I111:K111)</f>
        <v>400000</v>
      </c>
      <c r="M111" s="27"/>
      <c r="N111" s="28">
        <v>365331.71</v>
      </c>
      <c r="O111" s="24">
        <f t="shared" si="1"/>
        <v>34668.28999999998</v>
      </c>
    </row>
    <row r="112" spans="1:15" ht="13.5">
      <c r="A112" s="67" t="s">
        <v>24</v>
      </c>
      <c r="B112" s="68" t="s">
        <v>534</v>
      </c>
      <c r="C112" s="18">
        <v>50579</v>
      </c>
      <c r="D112" s="26" t="s">
        <v>11</v>
      </c>
      <c r="E112" s="19" t="s">
        <v>535</v>
      </c>
      <c r="F112" s="20" t="s">
        <v>531</v>
      </c>
      <c r="G112" s="18" t="s">
        <v>536</v>
      </c>
      <c r="H112" s="19" t="s">
        <v>537</v>
      </c>
      <c r="I112" s="28">
        <f>179255.25+60000</f>
        <v>239255.25</v>
      </c>
      <c r="J112" s="22"/>
      <c r="K112" s="28">
        <v>159376.75</v>
      </c>
      <c r="L112" s="28">
        <f>SUM(I112:K112)</f>
        <v>398632</v>
      </c>
      <c r="M112" s="27"/>
      <c r="N112" s="28"/>
      <c r="O112" s="24">
        <f t="shared" si="1"/>
        <v>398632</v>
      </c>
    </row>
    <row r="113" spans="1:15" ht="21">
      <c r="A113" s="67" t="s">
        <v>24</v>
      </c>
      <c r="B113" s="68" t="s">
        <v>538</v>
      </c>
      <c r="C113" s="18">
        <v>50530</v>
      </c>
      <c r="D113" s="26" t="s">
        <v>11</v>
      </c>
      <c r="E113" s="19" t="s">
        <v>539</v>
      </c>
      <c r="F113" s="20" t="s">
        <v>531</v>
      </c>
      <c r="G113" s="18" t="s">
        <v>540</v>
      </c>
      <c r="H113" s="19" t="s">
        <v>541</v>
      </c>
      <c r="I113" s="28">
        <f>210000+30000</f>
        <v>240000</v>
      </c>
      <c r="J113" s="22"/>
      <c r="K113" s="28">
        <v>160000</v>
      </c>
      <c r="L113" s="28">
        <f>SUM(I113:K113)</f>
        <v>400000</v>
      </c>
      <c r="M113" s="27"/>
      <c r="N113" s="28"/>
      <c r="O113" s="24">
        <f t="shared" si="1"/>
        <v>400000</v>
      </c>
    </row>
    <row r="114" spans="1:15" ht="31.5">
      <c r="A114" s="67" t="s">
        <v>24</v>
      </c>
      <c r="B114" s="68" t="s">
        <v>542</v>
      </c>
      <c r="C114" s="18">
        <v>50469</v>
      </c>
      <c r="D114" s="26" t="s">
        <v>10</v>
      </c>
      <c r="E114" s="19" t="s">
        <v>543</v>
      </c>
      <c r="F114" s="20" t="s">
        <v>531</v>
      </c>
      <c r="G114" s="18" t="s">
        <v>532</v>
      </c>
      <c r="H114" s="19" t="s">
        <v>544</v>
      </c>
      <c r="I114" s="28">
        <f>4100+61471.57+5500+27000</f>
        <v>98071.57</v>
      </c>
      <c r="J114" s="22">
        <v>127200</v>
      </c>
      <c r="K114" s="28">
        <v>101165.23</v>
      </c>
      <c r="L114" s="28">
        <f>SUM(I114:K114)</f>
        <v>326436.8</v>
      </c>
      <c r="M114" s="27">
        <v>5</v>
      </c>
      <c r="N114" s="23">
        <v>311726.06</v>
      </c>
      <c r="O114" s="24">
        <f t="shared" si="1"/>
        <v>14710.73999999999</v>
      </c>
    </row>
    <row r="115" spans="1:15" s="2" customFormat="1" ht="63">
      <c r="A115" s="67" t="s">
        <v>24</v>
      </c>
      <c r="B115" s="68" t="s">
        <v>550</v>
      </c>
      <c r="C115" s="25">
        <v>51060</v>
      </c>
      <c r="D115" s="26" t="s">
        <v>9</v>
      </c>
      <c r="E115" s="26" t="s">
        <v>551</v>
      </c>
      <c r="F115" s="20" t="s">
        <v>552</v>
      </c>
      <c r="G115" s="27" t="s">
        <v>553</v>
      </c>
      <c r="H115" s="26" t="s">
        <v>554</v>
      </c>
      <c r="I115" s="28">
        <v>11994</v>
      </c>
      <c r="J115" s="22">
        <v>0</v>
      </c>
      <c r="K115" s="28">
        <v>0</v>
      </c>
      <c r="L115" s="28">
        <v>11994</v>
      </c>
      <c r="M115" s="27"/>
      <c r="N115" s="28">
        <v>11994</v>
      </c>
      <c r="O115" s="24">
        <f t="shared" si="1"/>
        <v>0</v>
      </c>
    </row>
    <row r="116" spans="1:15" ht="31.5">
      <c r="A116" s="67" t="s">
        <v>24</v>
      </c>
      <c r="B116" s="68" t="s">
        <v>555</v>
      </c>
      <c r="C116" s="25">
        <v>50974</v>
      </c>
      <c r="D116" s="26" t="s">
        <v>31</v>
      </c>
      <c r="E116" s="26" t="s">
        <v>172</v>
      </c>
      <c r="F116" s="20" t="s">
        <v>552</v>
      </c>
      <c r="G116" s="27" t="s">
        <v>556</v>
      </c>
      <c r="H116" s="26" t="s">
        <v>557</v>
      </c>
      <c r="I116" s="28">
        <v>12000</v>
      </c>
      <c r="J116" s="22">
        <v>0</v>
      </c>
      <c r="K116" s="28">
        <v>0</v>
      </c>
      <c r="L116" s="28">
        <v>12000</v>
      </c>
      <c r="M116" s="27"/>
      <c r="N116" s="28">
        <v>12000</v>
      </c>
      <c r="O116" s="24">
        <f t="shared" si="1"/>
        <v>0</v>
      </c>
    </row>
    <row r="117" spans="1:15" ht="31.5">
      <c r="A117" s="67" t="s">
        <v>24</v>
      </c>
      <c r="B117" s="68" t="s">
        <v>558</v>
      </c>
      <c r="C117" s="25">
        <v>51058</v>
      </c>
      <c r="D117" s="26" t="s">
        <v>11</v>
      </c>
      <c r="E117" s="26" t="s">
        <v>559</v>
      </c>
      <c r="F117" s="20" t="s">
        <v>552</v>
      </c>
      <c r="G117" s="27" t="s">
        <v>560</v>
      </c>
      <c r="H117" s="26" t="s">
        <v>561</v>
      </c>
      <c r="I117" s="28">
        <v>11716</v>
      </c>
      <c r="J117" s="22">
        <v>0</v>
      </c>
      <c r="K117" s="28">
        <v>0</v>
      </c>
      <c r="L117" s="28">
        <v>11716</v>
      </c>
      <c r="M117" s="27"/>
      <c r="N117" s="28">
        <v>11716</v>
      </c>
      <c r="O117" s="24">
        <f t="shared" si="1"/>
        <v>0</v>
      </c>
    </row>
    <row r="118" spans="1:15" ht="31.5">
      <c r="A118" s="67" t="s">
        <v>24</v>
      </c>
      <c r="B118" s="68" t="s">
        <v>562</v>
      </c>
      <c r="C118" s="25">
        <v>51056</v>
      </c>
      <c r="D118" s="26" t="s">
        <v>10</v>
      </c>
      <c r="E118" s="26" t="s">
        <v>161</v>
      </c>
      <c r="F118" s="20" t="s">
        <v>552</v>
      </c>
      <c r="G118" s="27" t="s">
        <v>204</v>
      </c>
      <c r="H118" s="26" t="s">
        <v>563</v>
      </c>
      <c r="I118" s="28">
        <v>11980</v>
      </c>
      <c r="J118" s="22">
        <v>0</v>
      </c>
      <c r="K118" s="28">
        <v>0</v>
      </c>
      <c r="L118" s="28">
        <v>11980</v>
      </c>
      <c r="M118" s="27"/>
      <c r="N118" s="28">
        <v>11980</v>
      </c>
      <c r="O118" s="24">
        <f t="shared" si="1"/>
        <v>0</v>
      </c>
    </row>
    <row r="119" spans="1:15" ht="52.5">
      <c r="A119" s="67" t="s">
        <v>24</v>
      </c>
      <c r="B119" s="68" t="s">
        <v>564</v>
      </c>
      <c r="C119" s="25">
        <v>50803</v>
      </c>
      <c r="D119" s="26" t="s">
        <v>69</v>
      </c>
      <c r="E119" s="26" t="s">
        <v>182</v>
      </c>
      <c r="F119" s="20" t="s">
        <v>552</v>
      </c>
      <c r="G119" s="27" t="s">
        <v>565</v>
      </c>
      <c r="H119" s="26" t="s">
        <v>566</v>
      </c>
      <c r="I119" s="28">
        <v>12000</v>
      </c>
      <c r="J119" s="22">
        <v>0</v>
      </c>
      <c r="K119" s="28">
        <v>0</v>
      </c>
      <c r="L119" s="28">
        <v>12000</v>
      </c>
      <c r="M119" s="27"/>
      <c r="N119" s="28">
        <v>12000</v>
      </c>
      <c r="O119" s="24">
        <f t="shared" si="1"/>
        <v>0</v>
      </c>
    </row>
    <row r="120" spans="1:15" ht="42">
      <c r="A120" s="67" t="s">
        <v>24</v>
      </c>
      <c r="B120" s="67" t="s">
        <v>570</v>
      </c>
      <c r="C120" s="25">
        <v>50645</v>
      </c>
      <c r="D120" s="26" t="s">
        <v>54</v>
      </c>
      <c r="E120" s="26" t="s">
        <v>571</v>
      </c>
      <c r="F120" s="20" t="s">
        <v>572</v>
      </c>
      <c r="G120" s="27" t="s">
        <v>573</v>
      </c>
      <c r="H120" s="26" t="s">
        <v>574</v>
      </c>
      <c r="I120" s="28">
        <f>290000-166400</f>
        <v>123600</v>
      </c>
      <c r="J120" s="22">
        <v>166400</v>
      </c>
      <c r="K120" s="28">
        <v>0</v>
      </c>
      <c r="L120" s="28">
        <v>290000</v>
      </c>
      <c r="M120" s="27">
        <v>2</v>
      </c>
      <c r="N120" s="28">
        <v>46580</v>
      </c>
      <c r="O120" s="24">
        <f t="shared" si="1"/>
        <v>243420</v>
      </c>
    </row>
    <row r="121" spans="1:15" ht="42">
      <c r="A121" s="67" t="s">
        <v>24</v>
      </c>
      <c r="B121" s="67" t="s">
        <v>575</v>
      </c>
      <c r="C121" s="25">
        <v>50584</v>
      </c>
      <c r="D121" s="26" t="s">
        <v>10</v>
      </c>
      <c r="E121" s="26" t="s">
        <v>576</v>
      </c>
      <c r="F121" s="20" t="s">
        <v>577</v>
      </c>
      <c r="G121" s="27" t="s">
        <v>339</v>
      </c>
      <c r="H121" s="26" t="s">
        <v>578</v>
      </c>
      <c r="I121" s="28">
        <f>3600+10200+84171</f>
        <v>97971</v>
      </c>
      <c r="J121" s="22"/>
      <c r="K121" s="28">
        <v>140000</v>
      </c>
      <c r="L121" s="28">
        <v>237971</v>
      </c>
      <c r="M121" s="27">
        <v>0</v>
      </c>
      <c r="N121" s="23">
        <v>182800</v>
      </c>
      <c r="O121" s="24">
        <f t="shared" si="1"/>
        <v>55171</v>
      </c>
    </row>
    <row r="122" spans="1:15" s="2" customFormat="1" ht="52.5">
      <c r="A122" s="69" t="s">
        <v>24</v>
      </c>
      <c r="B122" s="68" t="s">
        <v>579</v>
      </c>
      <c r="C122" s="25">
        <v>51159</v>
      </c>
      <c r="D122" s="26" t="s">
        <v>11</v>
      </c>
      <c r="E122" s="26" t="s">
        <v>580</v>
      </c>
      <c r="F122" s="20" t="s">
        <v>581</v>
      </c>
      <c r="G122" s="27" t="s">
        <v>582</v>
      </c>
      <c r="H122" s="26" t="s">
        <v>583</v>
      </c>
      <c r="I122" s="28">
        <v>7012</v>
      </c>
      <c r="J122" s="28">
        <v>40600</v>
      </c>
      <c r="K122" s="28">
        <v>0</v>
      </c>
      <c r="L122" s="28">
        <v>47612</v>
      </c>
      <c r="M122" s="27">
        <v>2</v>
      </c>
      <c r="N122" s="23">
        <v>47612</v>
      </c>
      <c r="O122" s="24">
        <f t="shared" si="1"/>
        <v>0</v>
      </c>
    </row>
    <row r="123" spans="1:15" ht="31.5">
      <c r="A123" s="67" t="s">
        <v>24</v>
      </c>
      <c r="B123" s="68" t="s">
        <v>584</v>
      </c>
      <c r="C123" s="25">
        <v>51163</v>
      </c>
      <c r="D123" s="26" t="s">
        <v>11</v>
      </c>
      <c r="E123" s="26" t="s">
        <v>585</v>
      </c>
      <c r="F123" s="20" t="s">
        <v>581</v>
      </c>
      <c r="G123" s="27" t="s">
        <v>586</v>
      </c>
      <c r="H123" s="26" t="s">
        <v>587</v>
      </c>
      <c r="I123" s="28">
        <v>5706</v>
      </c>
      <c r="J123" s="22">
        <v>23200</v>
      </c>
      <c r="K123" s="28">
        <v>0</v>
      </c>
      <c r="L123" s="28">
        <v>28906</v>
      </c>
      <c r="M123" s="27">
        <v>2</v>
      </c>
      <c r="N123" s="23">
        <v>28906</v>
      </c>
      <c r="O123" s="24">
        <f t="shared" si="1"/>
        <v>0</v>
      </c>
    </row>
    <row r="124" spans="1:15" s="2" customFormat="1" ht="73.5">
      <c r="A124" s="69" t="s">
        <v>24</v>
      </c>
      <c r="B124" s="68" t="s">
        <v>590</v>
      </c>
      <c r="C124" s="25">
        <v>51404</v>
      </c>
      <c r="D124" s="26" t="s">
        <v>11</v>
      </c>
      <c r="E124" s="26" t="s">
        <v>591</v>
      </c>
      <c r="F124" s="20" t="s">
        <v>592</v>
      </c>
      <c r="G124" s="27" t="s">
        <v>593</v>
      </c>
      <c r="H124" s="26" t="s">
        <v>594</v>
      </c>
      <c r="I124" s="28">
        <v>1206</v>
      </c>
      <c r="J124" s="22">
        <v>17400</v>
      </c>
      <c r="K124" s="28">
        <v>0</v>
      </c>
      <c r="L124" s="28">
        <v>18606</v>
      </c>
      <c r="M124" s="27"/>
      <c r="N124" s="23">
        <v>18606</v>
      </c>
      <c r="O124" s="24">
        <f t="shared" si="1"/>
        <v>0</v>
      </c>
    </row>
    <row r="125" spans="1:15" s="2" customFormat="1" ht="115.5">
      <c r="A125" s="69" t="s">
        <v>24</v>
      </c>
      <c r="B125" s="68" t="s">
        <v>598</v>
      </c>
      <c r="C125" s="25">
        <v>50666</v>
      </c>
      <c r="D125" s="26" t="s">
        <v>31</v>
      </c>
      <c r="E125" s="26" t="s">
        <v>172</v>
      </c>
      <c r="F125" s="20" t="s">
        <v>599</v>
      </c>
      <c r="G125" s="27" t="s">
        <v>629</v>
      </c>
      <c r="H125" s="26" t="s">
        <v>628</v>
      </c>
      <c r="I125" s="28">
        <v>31800</v>
      </c>
      <c r="J125" s="22">
        <v>75400</v>
      </c>
      <c r="K125" s="28">
        <v>0</v>
      </c>
      <c r="L125" s="28">
        <v>107200</v>
      </c>
      <c r="M125" s="27">
        <v>2</v>
      </c>
      <c r="N125" s="23">
        <v>107200</v>
      </c>
      <c r="O125" s="24">
        <f t="shared" si="1"/>
        <v>0</v>
      </c>
    </row>
    <row r="126" spans="1:15" s="2" customFormat="1" ht="21">
      <c r="A126" s="67" t="s">
        <v>24</v>
      </c>
      <c r="B126" s="68" t="s">
        <v>600</v>
      </c>
      <c r="C126" s="25" t="s">
        <v>604</v>
      </c>
      <c r="D126" s="26" t="s">
        <v>11</v>
      </c>
      <c r="E126" s="26" t="s">
        <v>601</v>
      </c>
      <c r="F126" s="20" t="s">
        <v>614</v>
      </c>
      <c r="G126" s="27" t="s">
        <v>602</v>
      </c>
      <c r="H126" s="26" t="s">
        <v>603</v>
      </c>
      <c r="I126" s="28">
        <f>600+500</f>
        <v>1100</v>
      </c>
      <c r="J126" s="22">
        <f>26400+36000+38400</f>
        <v>100800</v>
      </c>
      <c r="K126" s="28">
        <f>25000+4500</f>
        <v>29500</v>
      </c>
      <c r="L126" s="28">
        <f>SUM(I126:K126)</f>
        <v>131400</v>
      </c>
      <c r="M126" s="27">
        <v>3</v>
      </c>
      <c r="N126" s="23">
        <v>0</v>
      </c>
      <c r="O126" s="24">
        <f t="shared" si="1"/>
        <v>131400</v>
      </c>
    </row>
    <row r="127" spans="1:15" s="2" customFormat="1" ht="115.5">
      <c r="A127" s="67" t="s">
        <v>24</v>
      </c>
      <c r="B127" s="68" t="s">
        <v>605</v>
      </c>
      <c r="C127" s="25">
        <v>51613</v>
      </c>
      <c r="D127" s="26" t="s">
        <v>61</v>
      </c>
      <c r="E127" s="26" t="s">
        <v>606</v>
      </c>
      <c r="F127" s="20" t="s">
        <v>607</v>
      </c>
      <c r="G127" s="27" t="s">
        <v>608</v>
      </c>
      <c r="H127" s="26" t="s">
        <v>609</v>
      </c>
      <c r="I127" s="28">
        <v>119935</v>
      </c>
      <c r="J127" s="22">
        <v>0</v>
      </c>
      <c r="K127" s="28">
        <v>0</v>
      </c>
      <c r="L127" s="28">
        <v>119935</v>
      </c>
      <c r="M127" s="27"/>
      <c r="N127" s="23">
        <v>0</v>
      </c>
      <c r="O127" s="24">
        <f t="shared" si="1"/>
        <v>119935</v>
      </c>
    </row>
    <row r="128" spans="1:15" ht="21">
      <c r="A128" s="70" t="s">
        <v>72</v>
      </c>
      <c r="B128" s="71" t="s">
        <v>30</v>
      </c>
      <c r="C128" s="42">
        <v>48797</v>
      </c>
      <c r="D128" s="43" t="s">
        <v>73</v>
      </c>
      <c r="E128" s="43" t="s">
        <v>74</v>
      </c>
      <c r="F128" s="44" t="s">
        <v>93</v>
      </c>
      <c r="G128" s="45" t="s">
        <v>33</v>
      </c>
      <c r="H128" s="43" t="s">
        <v>75</v>
      </c>
      <c r="I128" s="46"/>
      <c r="J128" s="46">
        <v>220000</v>
      </c>
      <c r="K128" s="46"/>
      <c r="L128" s="46">
        <v>220000</v>
      </c>
      <c r="M128" s="42">
        <v>5</v>
      </c>
      <c r="N128" s="47">
        <v>150000</v>
      </c>
      <c r="O128" s="48">
        <f t="shared" si="1"/>
        <v>70000</v>
      </c>
    </row>
    <row r="129" spans="1:15" ht="21">
      <c r="A129" s="70" t="s">
        <v>72</v>
      </c>
      <c r="B129" s="71" t="s">
        <v>35</v>
      </c>
      <c r="C129" s="42">
        <v>48791</v>
      </c>
      <c r="D129" s="43" t="s">
        <v>76</v>
      </c>
      <c r="E129" s="43" t="s">
        <v>77</v>
      </c>
      <c r="F129" s="44" t="s">
        <v>93</v>
      </c>
      <c r="G129" s="45" t="s">
        <v>33</v>
      </c>
      <c r="H129" s="43" t="s">
        <v>78</v>
      </c>
      <c r="I129" s="46"/>
      <c r="J129" s="46">
        <v>336000</v>
      </c>
      <c r="K129" s="46"/>
      <c r="L129" s="46">
        <v>336000</v>
      </c>
      <c r="M129" s="42">
        <v>8</v>
      </c>
      <c r="N129" s="47">
        <v>208000</v>
      </c>
      <c r="O129" s="48">
        <f t="shared" si="1"/>
        <v>128000</v>
      </c>
    </row>
    <row r="130" spans="1:15" ht="21">
      <c r="A130" s="70" t="s">
        <v>72</v>
      </c>
      <c r="B130" s="71" t="s">
        <v>38</v>
      </c>
      <c r="C130" s="42">
        <v>48810</v>
      </c>
      <c r="D130" s="43" t="s">
        <v>79</v>
      </c>
      <c r="E130" s="43" t="s">
        <v>80</v>
      </c>
      <c r="F130" s="44" t="s">
        <v>93</v>
      </c>
      <c r="G130" s="45" t="s">
        <v>33</v>
      </c>
      <c r="H130" s="43" t="s">
        <v>81</v>
      </c>
      <c r="I130" s="46"/>
      <c r="J130" s="46">
        <v>132000</v>
      </c>
      <c r="K130" s="46"/>
      <c r="L130" s="46">
        <v>132000</v>
      </c>
      <c r="M130" s="42">
        <v>3</v>
      </c>
      <c r="N130" s="47">
        <v>132000</v>
      </c>
      <c r="O130" s="48">
        <f t="shared" si="1"/>
        <v>0</v>
      </c>
    </row>
    <row r="131" spans="1:15" ht="21">
      <c r="A131" s="70" t="s">
        <v>72</v>
      </c>
      <c r="B131" s="71" t="s">
        <v>42</v>
      </c>
      <c r="C131" s="42">
        <v>48805</v>
      </c>
      <c r="D131" s="43" t="s">
        <v>400</v>
      </c>
      <c r="E131" s="43" t="s">
        <v>82</v>
      </c>
      <c r="F131" s="44" t="s">
        <v>93</v>
      </c>
      <c r="G131" s="45" t="s">
        <v>33</v>
      </c>
      <c r="H131" s="43" t="s">
        <v>83</v>
      </c>
      <c r="I131" s="46"/>
      <c r="J131" s="46">
        <v>308000</v>
      </c>
      <c r="K131" s="46"/>
      <c r="L131" s="46">
        <v>308000</v>
      </c>
      <c r="M131" s="42">
        <v>7</v>
      </c>
      <c r="N131" s="47">
        <v>196000</v>
      </c>
      <c r="O131" s="48">
        <f t="shared" si="1"/>
        <v>112000</v>
      </c>
    </row>
    <row r="132" spans="1:15" ht="42">
      <c r="A132" s="70" t="s">
        <v>72</v>
      </c>
      <c r="B132" s="71" t="s">
        <v>45</v>
      </c>
      <c r="C132" s="49">
        <v>48840</v>
      </c>
      <c r="D132" s="43" t="s">
        <v>400</v>
      </c>
      <c r="E132" s="43" t="s">
        <v>124</v>
      </c>
      <c r="F132" s="44" t="s">
        <v>158</v>
      </c>
      <c r="G132" s="42" t="s">
        <v>105</v>
      </c>
      <c r="H132" s="43" t="s">
        <v>125</v>
      </c>
      <c r="I132" s="46">
        <v>125025</v>
      </c>
      <c r="J132" s="46">
        <v>0</v>
      </c>
      <c r="K132" s="46">
        <v>0</v>
      </c>
      <c r="L132" s="50">
        <v>125025</v>
      </c>
      <c r="M132" s="51">
        <v>0</v>
      </c>
      <c r="N132" s="47">
        <v>125025</v>
      </c>
      <c r="O132" s="48">
        <f aca="true" t="shared" si="2" ref="O132:O171">SUM(L132-N132)</f>
        <v>0</v>
      </c>
    </row>
    <row r="133" spans="1:15" ht="42">
      <c r="A133" s="70" t="s">
        <v>72</v>
      </c>
      <c r="B133" s="71" t="s">
        <v>49</v>
      </c>
      <c r="C133" s="49">
        <v>48843</v>
      </c>
      <c r="D133" s="52" t="s">
        <v>126</v>
      </c>
      <c r="E133" s="43" t="s">
        <v>127</v>
      </c>
      <c r="F133" s="44" t="s">
        <v>158</v>
      </c>
      <c r="G133" s="42" t="s">
        <v>21</v>
      </c>
      <c r="H133" s="43" t="s">
        <v>128</v>
      </c>
      <c r="I133" s="46">
        <v>46575</v>
      </c>
      <c r="J133" s="46">
        <v>0</v>
      </c>
      <c r="K133" s="46">
        <v>0</v>
      </c>
      <c r="L133" s="50">
        <v>46575</v>
      </c>
      <c r="M133" s="51">
        <v>0</v>
      </c>
      <c r="N133" s="47">
        <v>46575</v>
      </c>
      <c r="O133" s="48">
        <f t="shared" si="2"/>
        <v>0</v>
      </c>
    </row>
    <row r="134" spans="1:15" ht="42">
      <c r="A134" s="70" t="s">
        <v>72</v>
      </c>
      <c r="B134" s="71" t="s">
        <v>53</v>
      </c>
      <c r="C134" s="49">
        <v>48827</v>
      </c>
      <c r="D134" s="52" t="s">
        <v>595</v>
      </c>
      <c r="E134" s="43" t="s">
        <v>129</v>
      </c>
      <c r="F134" s="44" t="s">
        <v>158</v>
      </c>
      <c r="G134" s="42" t="s">
        <v>20</v>
      </c>
      <c r="H134" s="43" t="s">
        <v>130</v>
      </c>
      <c r="I134" s="53">
        <v>47225</v>
      </c>
      <c r="J134" s="46">
        <v>57600</v>
      </c>
      <c r="K134" s="53">
        <v>12000</v>
      </c>
      <c r="L134" s="53">
        <v>116825</v>
      </c>
      <c r="M134" s="54">
        <v>2</v>
      </c>
      <c r="N134" s="47">
        <v>116825</v>
      </c>
      <c r="O134" s="48">
        <f t="shared" si="2"/>
        <v>0</v>
      </c>
    </row>
    <row r="135" spans="1:15" ht="42">
      <c r="A135" s="70" t="s">
        <v>72</v>
      </c>
      <c r="B135" s="71" t="s">
        <v>57</v>
      </c>
      <c r="C135" s="49">
        <v>48808</v>
      </c>
      <c r="D135" s="52" t="s">
        <v>131</v>
      </c>
      <c r="E135" s="43" t="s">
        <v>132</v>
      </c>
      <c r="F135" s="44" t="s">
        <v>158</v>
      </c>
      <c r="G135" s="42" t="s">
        <v>101</v>
      </c>
      <c r="H135" s="43" t="s">
        <v>133</v>
      </c>
      <c r="I135" s="46">
        <v>12000</v>
      </c>
      <c r="J135" s="46">
        <v>48000</v>
      </c>
      <c r="K135" s="46">
        <v>11825</v>
      </c>
      <c r="L135" s="50">
        <v>71825</v>
      </c>
      <c r="M135" s="51">
        <v>1</v>
      </c>
      <c r="N135" s="47">
        <v>71825</v>
      </c>
      <c r="O135" s="48">
        <f t="shared" si="2"/>
        <v>0</v>
      </c>
    </row>
    <row r="136" spans="1:15" ht="42">
      <c r="A136" s="70" t="s">
        <v>72</v>
      </c>
      <c r="B136" s="71" t="s">
        <v>60</v>
      </c>
      <c r="C136" s="49">
        <v>48790</v>
      </c>
      <c r="D136" s="52" t="s">
        <v>297</v>
      </c>
      <c r="E136" s="43" t="s">
        <v>113</v>
      </c>
      <c r="F136" s="44" t="s">
        <v>158</v>
      </c>
      <c r="G136" s="42" t="s">
        <v>21</v>
      </c>
      <c r="H136" s="43" t="s">
        <v>114</v>
      </c>
      <c r="I136" s="53">
        <v>28160</v>
      </c>
      <c r="J136" s="46">
        <v>48000</v>
      </c>
      <c r="K136" s="53">
        <v>48131</v>
      </c>
      <c r="L136" s="53">
        <v>124291</v>
      </c>
      <c r="M136" s="54">
        <v>1</v>
      </c>
      <c r="N136" s="47">
        <v>124291</v>
      </c>
      <c r="O136" s="48">
        <f t="shared" si="2"/>
        <v>0</v>
      </c>
    </row>
    <row r="137" spans="1:15" ht="42">
      <c r="A137" s="72" t="s">
        <v>72</v>
      </c>
      <c r="B137" s="71" t="s">
        <v>68</v>
      </c>
      <c r="C137" s="49">
        <v>48839</v>
      </c>
      <c r="D137" s="52" t="s">
        <v>148</v>
      </c>
      <c r="E137" s="43" t="s">
        <v>149</v>
      </c>
      <c r="F137" s="44" t="s">
        <v>158</v>
      </c>
      <c r="G137" s="42" t="s">
        <v>150</v>
      </c>
      <c r="H137" s="43" t="s">
        <v>151</v>
      </c>
      <c r="I137" s="53">
        <v>14855</v>
      </c>
      <c r="J137" s="46">
        <v>36000</v>
      </c>
      <c r="K137" s="53">
        <v>4370</v>
      </c>
      <c r="L137" s="53">
        <v>55225</v>
      </c>
      <c r="M137" s="54">
        <v>1</v>
      </c>
      <c r="N137" s="47">
        <v>55225</v>
      </c>
      <c r="O137" s="48">
        <f t="shared" si="2"/>
        <v>0</v>
      </c>
    </row>
    <row r="138" spans="1:15" s="2" customFormat="1" ht="21">
      <c r="A138" s="70" t="s">
        <v>72</v>
      </c>
      <c r="B138" s="71" t="s">
        <v>64</v>
      </c>
      <c r="C138" s="55">
        <v>50309</v>
      </c>
      <c r="D138" s="56" t="s">
        <v>76</v>
      </c>
      <c r="E138" s="56" t="s">
        <v>214</v>
      </c>
      <c r="F138" s="44" t="s">
        <v>215</v>
      </c>
      <c r="G138" s="54" t="s">
        <v>216</v>
      </c>
      <c r="H138" s="56" t="s">
        <v>217</v>
      </c>
      <c r="I138" s="53">
        <v>0</v>
      </c>
      <c r="J138" s="46">
        <v>454800</v>
      </c>
      <c r="K138" s="53">
        <v>0</v>
      </c>
      <c r="L138" s="53">
        <v>454800</v>
      </c>
      <c r="M138" s="54">
        <v>16</v>
      </c>
      <c r="N138" s="47">
        <v>227400</v>
      </c>
      <c r="O138" s="48">
        <f t="shared" si="2"/>
        <v>227400</v>
      </c>
    </row>
    <row r="139" spans="1:15" s="2" customFormat="1" ht="94.5">
      <c r="A139" s="70" t="s">
        <v>72</v>
      </c>
      <c r="B139" s="71" t="s">
        <v>89</v>
      </c>
      <c r="C139" s="55">
        <v>50306</v>
      </c>
      <c r="D139" s="43" t="s">
        <v>400</v>
      </c>
      <c r="E139" s="56" t="s">
        <v>218</v>
      </c>
      <c r="F139" s="44" t="s">
        <v>215</v>
      </c>
      <c r="G139" s="54" t="s">
        <v>219</v>
      </c>
      <c r="H139" s="56" t="s">
        <v>220</v>
      </c>
      <c r="I139" s="53">
        <v>0</v>
      </c>
      <c r="J139" s="46">
        <v>519420</v>
      </c>
      <c r="K139" s="53">
        <v>0</v>
      </c>
      <c r="L139" s="53">
        <v>519420</v>
      </c>
      <c r="M139" s="54">
        <v>16</v>
      </c>
      <c r="N139" s="47">
        <v>258600</v>
      </c>
      <c r="O139" s="48">
        <f t="shared" si="2"/>
        <v>260820</v>
      </c>
    </row>
    <row r="140" spans="1:15" ht="31.5">
      <c r="A140" s="72" t="s">
        <v>72</v>
      </c>
      <c r="B140" s="71" t="s">
        <v>25</v>
      </c>
      <c r="C140" s="55">
        <v>50510</v>
      </c>
      <c r="D140" s="56" t="s">
        <v>297</v>
      </c>
      <c r="E140" s="56" t="s">
        <v>255</v>
      </c>
      <c r="F140" s="44" t="s">
        <v>252</v>
      </c>
      <c r="G140" s="54" t="s">
        <v>256</v>
      </c>
      <c r="H140" s="56" t="s">
        <v>257</v>
      </c>
      <c r="I140" s="53">
        <v>0</v>
      </c>
      <c r="J140" s="46">
        <v>18000</v>
      </c>
      <c r="K140" s="53">
        <v>0</v>
      </c>
      <c r="L140" s="53">
        <v>18000</v>
      </c>
      <c r="M140" s="54">
        <v>1</v>
      </c>
      <c r="N140" s="47">
        <v>9000</v>
      </c>
      <c r="O140" s="48">
        <f t="shared" si="2"/>
        <v>9000</v>
      </c>
    </row>
    <row r="141" spans="1:15" ht="115.5">
      <c r="A141" s="72" t="s">
        <v>72</v>
      </c>
      <c r="B141" s="71" t="s">
        <v>26</v>
      </c>
      <c r="C141" s="55">
        <v>50479</v>
      </c>
      <c r="D141" s="56" t="s">
        <v>297</v>
      </c>
      <c r="E141" s="56" t="s">
        <v>258</v>
      </c>
      <c r="F141" s="44" t="s">
        <v>252</v>
      </c>
      <c r="G141" s="54" t="s">
        <v>259</v>
      </c>
      <c r="H141" s="56" t="s">
        <v>260</v>
      </c>
      <c r="I141" s="53">
        <v>0</v>
      </c>
      <c r="J141" s="46">
        <v>18000</v>
      </c>
      <c r="K141" s="53">
        <v>0</v>
      </c>
      <c r="L141" s="53">
        <v>18000</v>
      </c>
      <c r="M141" s="54">
        <v>1</v>
      </c>
      <c r="N141" s="47">
        <v>9000</v>
      </c>
      <c r="O141" s="48">
        <f t="shared" si="2"/>
        <v>9000</v>
      </c>
    </row>
    <row r="142" spans="1:15" ht="31.5">
      <c r="A142" s="72" t="s">
        <v>72</v>
      </c>
      <c r="B142" s="71" t="s">
        <v>27</v>
      </c>
      <c r="C142" s="55">
        <v>50521</v>
      </c>
      <c r="D142" s="56" t="s">
        <v>261</v>
      </c>
      <c r="E142" s="56" t="s">
        <v>262</v>
      </c>
      <c r="F142" s="44" t="s">
        <v>252</v>
      </c>
      <c r="G142" s="54" t="s">
        <v>263</v>
      </c>
      <c r="H142" s="56" t="s">
        <v>264</v>
      </c>
      <c r="I142" s="53">
        <v>0</v>
      </c>
      <c r="J142" s="46">
        <v>18000</v>
      </c>
      <c r="K142" s="53">
        <v>0</v>
      </c>
      <c r="L142" s="53">
        <v>18000</v>
      </c>
      <c r="M142" s="54">
        <v>1</v>
      </c>
      <c r="N142" s="47">
        <v>9000</v>
      </c>
      <c r="O142" s="48">
        <f t="shared" si="2"/>
        <v>9000</v>
      </c>
    </row>
    <row r="143" spans="1:15" ht="31.5">
      <c r="A143" s="72" t="s">
        <v>72</v>
      </c>
      <c r="B143" s="71" t="s">
        <v>28</v>
      </c>
      <c r="C143" s="55">
        <v>50511</v>
      </c>
      <c r="D143" s="56" t="s">
        <v>265</v>
      </c>
      <c r="E143" s="56" t="s">
        <v>266</v>
      </c>
      <c r="F143" s="44" t="s">
        <v>267</v>
      </c>
      <c r="G143" s="54" t="s">
        <v>268</v>
      </c>
      <c r="H143" s="56" t="s">
        <v>269</v>
      </c>
      <c r="I143" s="53">
        <v>15000</v>
      </c>
      <c r="J143" s="46">
        <v>0</v>
      </c>
      <c r="K143" s="53">
        <v>0</v>
      </c>
      <c r="L143" s="53">
        <v>15000</v>
      </c>
      <c r="M143" s="57">
        <v>0</v>
      </c>
      <c r="N143" s="47">
        <v>15000</v>
      </c>
      <c r="O143" s="48">
        <f t="shared" si="2"/>
        <v>0</v>
      </c>
    </row>
    <row r="144" spans="1:15" ht="52.5">
      <c r="A144" s="72" t="s">
        <v>72</v>
      </c>
      <c r="B144" s="71" t="s">
        <v>84</v>
      </c>
      <c r="C144" s="58">
        <v>50542</v>
      </c>
      <c r="D144" s="56" t="s">
        <v>297</v>
      </c>
      <c r="E144" s="56" t="s">
        <v>298</v>
      </c>
      <c r="F144" s="44" t="s">
        <v>267</v>
      </c>
      <c r="G144" s="54" t="s">
        <v>299</v>
      </c>
      <c r="H144" s="56" t="s">
        <v>300</v>
      </c>
      <c r="I144" s="59">
        <v>15000</v>
      </c>
      <c r="J144" s="46">
        <v>0</v>
      </c>
      <c r="K144" s="53">
        <v>0</v>
      </c>
      <c r="L144" s="59">
        <v>15000</v>
      </c>
      <c r="M144" s="54">
        <v>0</v>
      </c>
      <c r="N144" s="47">
        <v>15000</v>
      </c>
      <c r="O144" s="48">
        <f t="shared" si="2"/>
        <v>0</v>
      </c>
    </row>
    <row r="145" spans="1:15" ht="21">
      <c r="A145" s="72" t="s">
        <v>72</v>
      </c>
      <c r="B145" s="71" t="s">
        <v>99</v>
      </c>
      <c r="C145" s="58">
        <v>50522</v>
      </c>
      <c r="D145" s="43" t="s">
        <v>400</v>
      </c>
      <c r="E145" s="56" t="s">
        <v>301</v>
      </c>
      <c r="F145" s="44" t="s">
        <v>267</v>
      </c>
      <c r="G145" s="60" t="s">
        <v>302</v>
      </c>
      <c r="H145" s="56" t="s">
        <v>303</v>
      </c>
      <c r="I145" s="59">
        <v>15000</v>
      </c>
      <c r="J145" s="46"/>
      <c r="K145" s="46"/>
      <c r="L145" s="59">
        <v>15000</v>
      </c>
      <c r="M145" s="54">
        <v>0</v>
      </c>
      <c r="N145" s="47">
        <v>15000</v>
      </c>
      <c r="O145" s="48">
        <f t="shared" si="2"/>
        <v>0</v>
      </c>
    </row>
    <row r="146" spans="1:15" ht="21">
      <c r="A146" s="72" t="s">
        <v>72</v>
      </c>
      <c r="B146" s="71" t="s">
        <v>103</v>
      </c>
      <c r="C146" s="55">
        <v>50558</v>
      </c>
      <c r="D146" s="56" t="s">
        <v>131</v>
      </c>
      <c r="E146" s="56" t="s">
        <v>132</v>
      </c>
      <c r="F146" s="44" t="s">
        <v>267</v>
      </c>
      <c r="G146" s="54" t="s">
        <v>304</v>
      </c>
      <c r="H146" s="56" t="s">
        <v>305</v>
      </c>
      <c r="I146" s="53">
        <v>8023</v>
      </c>
      <c r="J146" s="46">
        <v>0</v>
      </c>
      <c r="K146" s="53">
        <v>0</v>
      </c>
      <c r="L146" s="53">
        <v>8023</v>
      </c>
      <c r="M146" s="54">
        <v>0</v>
      </c>
      <c r="N146" s="47">
        <v>8023</v>
      </c>
      <c r="O146" s="48">
        <f t="shared" si="2"/>
        <v>0</v>
      </c>
    </row>
    <row r="147" spans="1:15" ht="21">
      <c r="A147" s="72" t="s">
        <v>72</v>
      </c>
      <c r="B147" s="71" t="s">
        <v>107</v>
      </c>
      <c r="C147" s="58">
        <v>50498</v>
      </c>
      <c r="D147" s="56" t="s">
        <v>306</v>
      </c>
      <c r="E147" s="56" t="s">
        <v>307</v>
      </c>
      <c r="F147" s="44" t="s">
        <v>267</v>
      </c>
      <c r="G147" s="54" t="s">
        <v>308</v>
      </c>
      <c r="H147" s="56" t="s">
        <v>309</v>
      </c>
      <c r="I147" s="59">
        <v>19923</v>
      </c>
      <c r="J147" s="46">
        <v>0</v>
      </c>
      <c r="K147" s="53">
        <v>0</v>
      </c>
      <c r="L147" s="59">
        <v>19923</v>
      </c>
      <c r="M147" s="54">
        <v>0</v>
      </c>
      <c r="N147" s="47">
        <v>19923</v>
      </c>
      <c r="O147" s="48">
        <f t="shared" si="2"/>
        <v>0</v>
      </c>
    </row>
    <row r="148" spans="1:15" s="2" customFormat="1" ht="42">
      <c r="A148" s="72" t="s">
        <v>72</v>
      </c>
      <c r="B148" s="71" t="s">
        <v>110</v>
      </c>
      <c r="C148" s="55">
        <v>50629</v>
      </c>
      <c r="D148" s="56" t="s">
        <v>297</v>
      </c>
      <c r="E148" s="56" t="s">
        <v>325</v>
      </c>
      <c r="F148" s="44" t="s">
        <v>310</v>
      </c>
      <c r="G148" s="54" t="s">
        <v>326</v>
      </c>
      <c r="H148" s="56" t="s">
        <v>327</v>
      </c>
      <c r="I148" s="53">
        <v>5033</v>
      </c>
      <c r="J148" s="46">
        <v>7000</v>
      </c>
      <c r="K148" s="53">
        <v>0</v>
      </c>
      <c r="L148" s="53">
        <v>12033</v>
      </c>
      <c r="M148" s="54">
        <v>1</v>
      </c>
      <c r="N148" s="47">
        <v>12033</v>
      </c>
      <c r="O148" s="48">
        <f t="shared" si="2"/>
        <v>0</v>
      </c>
    </row>
    <row r="149" spans="1:15" ht="147">
      <c r="A149" s="72" t="s">
        <v>72</v>
      </c>
      <c r="B149" s="71" t="s">
        <v>143</v>
      </c>
      <c r="C149" s="55">
        <v>50617</v>
      </c>
      <c r="D149" s="56" t="s">
        <v>297</v>
      </c>
      <c r="E149" s="56" t="s">
        <v>328</v>
      </c>
      <c r="F149" s="44" t="s">
        <v>310</v>
      </c>
      <c r="G149" s="54" t="s">
        <v>329</v>
      </c>
      <c r="H149" s="56" t="s">
        <v>330</v>
      </c>
      <c r="I149" s="53">
        <v>12000</v>
      </c>
      <c r="J149" s="46">
        <v>14000</v>
      </c>
      <c r="K149" s="53">
        <v>0</v>
      </c>
      <c r="L149" s="53">
        <v>26000</v>
      </c>
      <c r="M149" s="54">
        <v>1</v>
      </c>
      <c r="N149" s="47">
        <v>26000</v>
      </c>
      <c r="O149" s="48">
        <f t="shared" si="2"/>
        <v>0</v>
      </c>
    </row>
    <row r="150" spans="1:15" ht="31.5">
      <c r="A150" s="72" t="s">
        <v>72</v>
      </c>
      <c r="B150" s="71" t="s">
        <v>95</v>
      </c>
      <c r="C150" s="55">
        <v>50430</v>
      </c>
      <c r="D150" s="56" t="s">
        <v>79</v>
      </c>
      <c r="E150" s="56" t="s">
        <v>80</v>
      </c>
      <c r="F150" s="44" t="s">
        <v>333</v>
      </c>
      <c r="G150" s="54" t="s">
        <v>364</v>
      </c>
      <c r="H150" s="56" t="s">
        <v>365</v>
      </c>
      <c r="I150" s="53">
        <v>0</v>
      </c>
      <c r="J150" s="46">
        <v>76800</v>
      </c>
      <c r="K150" s="53">
        <v>0</v>
      </c>
      <c r="L150" s="53">
        <v>76800</v>
      </c>
      <c r="M150" s="54">
        <v>16</v>
      </c>
      <c r="N150" s="47">
        <v>76800</v>
      </c>
      <c r="O150" s="48">
        <f t="shared" si="2"/>
        <v>0</v>
      </c>
    </row>
    <row r="151" spans="1:15" ht="21">
      <c r="A151" s="72" t="s">
        <v>72</v>
      </c>
      <c r="B151" s="71" t="s">
        <v>115</v>
      </c>
      <c r="C151" s="55">
        <v>50423</v>
      </c>
      <c r="D151" s="56" t="s">
        <v>366</v>
      </c>
      <c r="E151" s="56" t="s">
        <v>367</v>
      </c>
      <c r="F151" s="44" t="s">
        <v>333</v>
      </c>
      <c r="G151" s="54" t="s">
        <v>204</v>
      </c>
      <c r="H151" s="56" t="s">
        <v>368</v>
      </c>
      <c r="I151" s="53">
        <v>0</v>
      </c>
      <c r="J151" s="46">
        <v>38400</v>
      </c>
      <c r="K151" s="53">
        <v>0</v>
      </c>
      <c r="L151" s="53">
        <v>38400</v>
      </c>
      <c r="M151" s="54">
        <v>8</v>
      </c>
      <c r="N151" s="47">
        <v>38400</v>
      </c>
      <c r="O151" s="48">
        <f t="shared" si="2"/>
        <v>0</v>
      </c>
    </row>
    <row r="152" spans="1:15" ht="31.5">
      <c r="A152" s="72" t="s">
        <v>72</v>
      </c>
      <c r="B152" s="71" t="s">
        <v>134</v>
      </c>
      <c r="C152" s="55">
        <v>50427</v>
      </c>
      <c r="D152" s="43" t="s">
        <v>400</v>
      </c>
      <c r="E152" s="56" t="s">
        <v>369</v>
      </c>
      <c r="F152" s="44" t="s">
        <v>333</v>
      </c>
      <c r="G152" s="54" t="s">
        <v>370</v>
      </c>
      <c r="H152" s="56" t="s">
        <v>371</v>
      </c>
      <c r="I152" s="53">
        <v>0</v>
      </c>
      <c r="J152" s="46">
        <v>691200</v>
      </c>
      <c r="K152" s="53">
        <v>0</v>
      </c>
      <c r="L152" s="53">
        <v>691200</v>
      </c>
      <c r="M152" s="54">
        <v>144</v>
      </c>
      <c r="N152" s="47">
        <v>460800</v>
      </c>
      <c r="O152" s="48">
        <f t="shared" si="2"/>
        <v>230400</v>
      </c>
    </row>
    <row r="153" spans="1:15" ht="13.5">
      <c r="A153" s="72" t="s">
        <v>72</v>
      </c>
      <c r="B153" s="71" t="s">
        <v>120</v>
      </c>
      <c r="C153" s="55">
        <v>50431</v>
      </c>
      <c r="D153" s="56" t="s">
        <v>73</v>
      </c>
      <c r="E153" s="56" t="s">
        <v>74</v>
      </c>
      <c r="F153" s="44" t="s">
        <v>333</v>
      </c>
      <c r="G153" s="54" t="s">
        <v>304</v>
      </c>
      <c r="H153" s="56" t="s">
        <v>372</v>
      </c>
      <c r="I153" s="53">
        <v>0</v>
      </c>
      <c r="J153" s="46">
        <v>62400</v>
      </c>
      <c r="K153" s="53">
        <v>0</v>
      </c>
      <c r="L153" s="53">
        <v>62400</v>
      </c>
      <c r="M153" s="54">
        <v>13</v>
      </c>
      <c r="N153" s="47">
        <v>62400</v>
      </c>
      <c r="O153" s="48">
        <f t="shared" si="2"/>
        <v>0</v>
      </c>
    </row>
    <row r="154" spans="1:15" ht="84">
      <c r="A154" s="72" t="s">
        <v>72</v>
      </c>
      <c r="B154" s="71" t="s">
        <v>137</v>
      </c>
      <c r="C154" s="55">
        <v>50413</v>
      </c>
      <c r="D154" s="56" t="s">
        <v>297</v>
      </c>
      <c r="E154" s="56" t="s">
        <v>373</v>
      </c>
      <c r="F154" s="44" t="s">
        <v>333</v>
      </c>
      <c r="G154" s="54" t="s">
        <v>374</v>
      </c>
      <c r="H154" s="56" t="s">
        <v>375</v>
      </c>
      <c r="I154" s="53">
        <v>0</v>
      </c>
      <c r="J154" s="46">
        <v>700800</v>
      </c>
      <c r="K154" s="53">
        <v>0</v>
      </c>
      <c r="L154" s="53">
        <v>700800</v>
      </c>
      <c r="M154" s="54">
        <v>146</v>
      </c>
      <c r="N154" s="47">
        <v>467200</v>
      </c>
      <c r="O154" s="48">
        <f t="shared" si="2"/>
        <v>233600</v>
      </c>
    </row>
    <row r="155" spans="1:15" ht="42">
      <c r="A155" s="72" t="s">
        <v>72</v>
      </c>
      <c r="B155" s="71" t="s">
        <v>140</v>
      </c>
      <c r="C155" s="55">
        <v>50428</v>
      </c>
      <c r="D155" s="56" t="s">
        <v>400</v>
      </c>
      <c r="E155" s="56" t="s">
        <v>369</v>
      </c>
      <c r="F155" s="44" t="s">
        <v>381</v>
      </c>
      <c r="G155" s="54" t="s">
        <v>401</v>
      </c>
      <c r="H155" s="56" t="s">
        <v>402</v>
      </c>
      <c r="I155" s="53">
        <v>0</v>
      </c>
      <c r="J155" s="46">
        <v>211200</v>
      </c>
      <c r="K155" s="53">
        <v>0</v>
      </c>
      <c r="L155" s="53">
        <v>211200</v>
      </c>
      <c r="M155" s="54">
        <v>44</v>
      </c>
      <c r="N155" s="47">
        <v>140800</v>
      </c>
      <c r="O155" s="48">
        <f t="shared" si="2"/>
        <v>70400</v>
      </c>
    </row>
    <row r="156" spans="1:15" ht="42">
      <c r="A156" s="72" t="s">
        <v>72</v>
      </c>
      <c r="B156" s="71" t="s">
        <v>152</v>
      </c>
      <c r="C156" s="55">
        <v>50594</v>
      </c>
      <c r="D156" s="56" t="s">
        <v>297</v>
      </c>
      <c r="E156" s="56" t="s">
        <v>403</v>
      </c>
      <c r="F156" s="44" t="s">
        <v>381</v>
      </c>
      <c r="G156" s="54" t="s">
        <v>404</v>
      </c>
      <c r="H156" s="56" t="s">
        <v>405</v>
      </c>
      <c r="I156" s="53">
        <v>0</v>
      </c>
      <c r="J156" s="46">
        <v>513600</v>
      </c>
      <c r="K156" s="53">
        <v>0</v>
      </c>
      <c r="L156" s="53">
        <v>513600</v>
      </c>
      <c r="M156" s="54">
        <v>107</v>
      </c>
      <c r="N156" s="47">
        <v>342400</v>
      </c>
      <c r="O156" s="48">
        <f t="shared" si="2"/>
        <v>171200</v>
      </c>
    </row>
    <row r="157" spans="1:15" ht="31.5">
      <c r="A157" s="72" t="s">
        <v>72</v>
      </c>
      <c r="B157" s="71" t="s">
        <v>155</v>
      </c>
      <c r="C157" s="55">
        <v>50616</v>
      </c>
      <c r="D157" s="56" t="s">
        <v>297</v>
      </c>
      <c r="E157" s="56" t="s">
        <v>403</v>
      </c>
      <c r="F157" s="44" t="s">
        <v>408</v>
      </c>
      <c r="G157" s="54" t="s">
        <v>426</v>
      </c>
      <c r="H157" s="56" t="s">
        <v>427</v>
      </c>
      <c r="I157" s="53">
        <v>0</v>
      </c>
      <c r="J157" s="46">
        <v>52800</v>
      </c>
      <c r="K157" s="53">
        <v>0</v>
      </c>
      <c r="L157" s="53">
        <v>52800</v>
      </c>
      <c r="M157" s="54">
        <v>11</v>
      </c>
      <c r="N157" s="47">
        <v>52800</v>
      </c>
      <c r="O157" s="48">
        <f t="shared" si="2"/>
        <v>0</v>
      </c>
    </row>
    <row r="158" spans="1:15" ht="42">
      <c r="A158" s="72" t="s">
        <v>72</v>
      </c>
      <c r="B158" s="71" t="s">
        <v>159</v>
      </c>
      <c r="C158" s="55">
        <v>50324</v>
      </c>
      <c r="D158" s="56" t="s">
        <v>431</v>
      </c>
      <c r="E158" s="56" t="s">
        <v>432</v>
      </c>
      <c r="F158" s="44" t="s">
        <v>333</v>
      </c>
      <c r="G158" s="54" t="s">
        <v>433</v>
      </c>
      <c r="H158" s="56" t="s">
        <v>434</v>
      </c>
      <c r="I158" s="53">
        <v>0</v>
      </c>
      <c r="J158" s="46">
        <v>74800</v>
      </c>
      <c r="K158" s="53">
        <v>0</v>
      </c>
      <c r="L158" s="53">
        <v>74800</v>
      </c>
      <c r="M158" s="54">
        <v>17</v>
      </c>
      <c r="N158" s="47">
        <v>74800</v>
      </c>
      <c r="O158" s="48">
        <f t="shared" si="2"/>
        <v>0</v>
      </c>
    </row>
    <row r="159" spans="1:15" ht="13.5">
      <c r="A159" s="72" t="s">
        <v>72</v>
      </c>
      <c r="B159" s="71" t="s">
        <v>165</v>
      </c>
      <c r="C159" s="55">
        <v>50444</v>
      </c>
      <c r="D159" s="56" t="s">
        <v>596</v>
      </c>
      <c r="E159" s="56" t="s">
        <v>74</v>
      </c>
      <c r="F159" s="44" t="s">
        <v>408</v>
      </c>
      <c r="G159" s="54" t="s">
        <v>304</v>
      </c>
      <c r="H159" s="56" t="s">
        <v>444</v>
      </c>
      <c r="I159" s="53">
        <v>0</v>
      </c>
      <c r="J159" s="46">
        <v>9600</v>
      </c>
      <c r="K159" s="53">
        <v>0</v>
      </c>
      <c r="L159" s="53">
        <v>9600</v>
      </c>
      <c r="M159" s="54">
        <v>2</v>
      </c>
      <c r="N159" s="47">
        <v>9600</v>
      </c>
      <c r="O159" s="48">
        <f t="shared" si="2"/>
        <v>0</v>
      </c>
    </row>
    <row r="160" spans="1:15" ht="31.5">
      <c r="A160" s="72" t="s">
        <v>72</v>
      </c>
      <c r="B160" s="71" t="s">
        <v>168</v>
      </c>
      <c r="C160" s="55">
        <v>50572</v>
      </c>
      <c r="D160" s="56" t="s">
        <v>79</v>
      </c>
      <c r="E160" s="56" t="s">
        <v>80</v>
      </c>
      <c r="F160" s="44" t="s">
        <v>408</v>
      </c>
      <c r="G160" s="54" t="s">
        <v>463</v>
      </c>
      <c r="H160" s="56" t="s">
        <v>464</v>
      </c>
      <c r="I160" s="53">
        <v>0</v>
      </c>
      <c r="J160" s="46">
        <v>9600</v>
      </c>
      <c r="K160" s="53">
        <v>0</v>
      </c>
      <c r="L160" s="53">
        <v>9600</v>
      </c>
      <c r="M160" s="54">
        <v>2</v>
      </c>
      <c r="N160" s="47">
        <v>9600</v>
      </c>
      <c r="O160" s="48">
        <f t="shared" si="2"/>
        <v>0</v>
      </c>
    </row>
    <row r="161" spans="1:15" ht="21">
      <c r="A161" s="72" t="s">
        <v>465</v>
      </c>
      <c r="B161" s="71" t="s">
        <v>171</v>
      </c>
      <c r="C161" s="55">
        <v>50344</v>
      </c>
      <c r="D161" s="56" t="s">
        <v>466</v>
      </c>
      <c r="E161" s="56" t="s">
        <v>467</v>
      </c>
      <c r="F161" s="44" t="s">
        <v>381</v>
      </c>
      <c r="G161" s="54" t="s">
        <v>234</v>
      </c>
      <c r="H161" s="56" t="s">
        <v>468</v>
      </c>
      <c r="I161" s="53"/>
      <c r="J161" s="46">
        <v>92000</v>
      </c>
      <c r="K161" s="53"/>
      <c r="L161" s="53">
        <v>92000</v>
      </c>
      <c r="M161" s="54">
        <v>23</v>
      </c>
      <c r="N161" s="47">
        <v>92000</v>
      </c>
      <c r="O161" s="48">
        <f t="shared" si="2"/>
        <v>0</v>
      </c>
    </row>
    <row r="162" spans="1:15" ht="21">
      <c r="A162" s="72" t="s">
        <v>465</v>
      </c>
      <c r="B162" s="71" t="s">
        <v>174</v>
      </c>
      <c r="C162" s="55">
        <v>50343</v>
      </c>
      <c r="D162" s="56" t="s">
        <v>466</v>
      </c>
      <c r="E162" s="56" t="s">
        <v>467</v>
      </c>
      <c r="F162" s="44" t="s">
        <v>333</v>
      </c>
      <c r="G162" s="54" t="s">
        <v>339</v>
      </c>
      <c r="H162" s="56" t="s">
        <v>469</v>
      </c>
      <c r="I162" s="53"/>
      <c r="J162" s="46">
        <v>84000</v>
      </c>
      <c r="K162" s="53"/>
      <c r="L162" s="53">
        <v>84000</v>
      </c>
      <c r="M162" s="54">
        <v>21</v>
      </c>
      <c r="N162" s="47">
        <v>84000</v>
      </c>
      <c r="O162" s="48">
        <f t="shared" si="2"/>
        <v>0</v>
      </c>
    </row>
    <row r="163" spans="1:15" ht="42">
      <c r="A163" s="72" t="s">
        <v>465</v>
      </c>
      <c r="B163" s="71" t="s">
        <v>177</v>
      </c>
      <c r="C163" s="55">
        <v>50342</v>
      </c>
      <c r="D163" s="56" t="s">
        <v>470</v>
      </c>
      <c r="E163" s="56" t="s">
        <v>471</v>
      </c>
      <c r="F163" s="44" t="s">
        <v>333</v>
      </c>
      <c r="G163" s="54" t="s">
        <v>472</v>
      </c>
      <c r="H163" s="56" t="s">
        <v>473</v>
      </c>
      <c r="I163" s="53"/>
      <c r="J163" s="46">
        <v>39600</v>
      </c>
      <c r="K163" s="53"/>
      <c r="L163" s="53">
        <v>39600</v>
      </c>
      <c r="M163" s="54">
        <v>9</v>
      </c>
      <c r="N163" s="47">
        <v>39600</v>
      </c>
      <c r="O163" s="48">
        <f t="shared" si="2"/>
        <v>0</v>
      </c>
    </row>
    <row r="164" spans="1:15" ht="31.5">
      <c r="A164" s="72" t="s">
        <v>72</v>
      </c>
      <c r="B164" s="71" t="s">
        <v>181</v>
      </c>
      <c r="C164" s="55">
        <v>50730</v>
      </c>
      <c r="D164" s="56" t="s">
        <v>400</v>
      </c>
      <c r="E164" s="56" t="s">
        <v>82</v>
      </c>
      <c r="F164" s="44" t="s">
        <v>612</v>
      </c>
      <c r="G164" s="54" t="s">
        <v>512</v>
      </c>
      <c r="H164" s="56" t="s">
        <v>513</v>
      </c>
      <c r="I164" s="53">
        <v>140000</v>
      </c>
      <c r="J164" s="46">
        <v>0</v>
      </c>
      <c r="K164" s="53">
        <v>0</v>
      </c>
      <c r="L164" s="53">
        <v>140000</v>
      </c>
      <c r="M164" s="54">
        <v>0</v>
      </c>
      <c r="N164" s="53">
        <v>140000</v>
      </c>
      <c r="O164" s="48">
        <f t="shared" si="2"/>
        <v>0</v>
      </c>
    </row>
    <row r="165" spans="1:15" ht="52.5">
      <c r="A165" s="72" t="s">
        <v>72</v>
      </c>
      <c r="B165" s="71" t="s">
        <v>184</v>
      </c>
      <c r="C165" s="55">
        <v>50727</v>
      </c>
      <c r="D165" s="56" t="s">
        <v>79</v>
      </c>
      <c r="E165" s="56" t="s">
        <v>80</v>
      </c>
      <c r="F165" s="44" t="s">
        <v>612</v>
      </c>
      <c r="G165" s="54" t="s">
        <v>514</v>
      </c>
      <c r="H165" s="56" t="s">
        <v>515</v>
      </c>
      <c r="I165" s="53">
        <v>49851</v>
      </c>
      <c r="J165" s="46">
        <v>0</v>
      </c>
      <c r="K165" s="53">
        <v>0</v>
      </c>
      <c r="L165" s="53">
        <v>49851</v>
      </c>
      <c r="M165" s="54">
        <v>0</v>
      </c>
      <c r="N165" s="53">
        <v>49851</v>
      </c>
      <c r="O165" s="48">
        <f t="shared" si="2"/>
        <v>0</v>
      </c>
    </row>
    <row r="166" spans="1:15" ht="31.5">
      <c r="A166" s="72" t="s">
        <v>72</v>
      </c>
      <c r="B166" s="71" t="s">
        <v>189</v>
      </c>
      <c r="C166" s="55">
        <v>50694</v>
      </c>
      <c r="D166" s="56" t="s">
        <v>297</v>
      </c>
      <c r="E166" s="56" t="s">
        <v>516</v>
      </c>
      <c r="F166" s="44" t="s">
        <v>612</v>
      </c>
      <c r="G166" s="54" t="s">
        <v>517</v>
      </c>
      <c r="H166" s="56" t="s">
        <v>518</v>
      </c>
      <c r="I166" s="53">
        <v>169929.94</v>
      </c>
      <c r="J166" s="46">
        <v>0</v>
      </c>
      <c r="K166" s="53">
        <v>0</v>
      </c>
      <c r="L166" s="53">
        <v>169929.94</v>
      </c>
      <c r="M166" s="54">
        <v>0</v>
      </c>
      <c r="N166" s="53">
        <v>169929.94</v>
      </c>
      <c r="O166" s="48">
        <f t="shared" si="2"/>
        <v>0</v>
      </c>
    </row>
    <row r="167" spans="1:15" ht="31.5">
      <c r="A167" s="72" t="s">
        <v>72</v>
      </c>
      <c r="B167" s="71" t="s">
        <v>193</v>
      </c>
      <c r="C167" s="55">
        <v>50770</v>
      </c>
      <c r="D167" s="56" t="s">
        <v>596</v>
      </c>
      <c r="E167" s="56" t="s">
        <v>519</v>
      </c>
      <c r="F167" s="44" t="s">
        <v>612</v>
      </c>
      <c r="G167" s="54" t="s">
        <v>304</v>
      </c>
      <c r="H167" s="56" t="s">
        <v>519</v>
      </c>
      <c r="I167" s="53">
        <v>49980</v>
      </c>
      <c r="J167" s="46">
        <v>0</v>
      </c>
      <c r="K167" s="53">
        <v>0</v>
      </c>
      <c r="L167" s="53">
        <v>49980</v>
      </c>
      <c r="M167" s="54">
        <v>0</v>
      </c>
      <c r="N167" s="53">
        <v>49980</v>
      </c>
      <c r="O167" s="48">
        <f t="shared" si="2"/>
        <v>0</v>
      </c>
    </row>
    <row r="168" spans="1:15" ht="21">
      <c r="A168" s="72" t="s">
        <v>72</v>
      </c>
      <c r="B168" s="71" t="s">
        <v>197</v>
      </c>
      <c r="C168" s="42">
        <v>50424</v>
      </c>
      <c r="D168" s="56" t="s">
        <v>126</v>
      </c>
      <c r="E168" s="43" t="s">
        <v>545</v>
      </c>
      <c r="F168" s="44" t="s">
        <v>531</v>
      </c>
      <c r="G168" s="42" t="s">
        <v>540</v>
      </c>
      <c r="H168" s="43" t="s">
        <v>546</v>
      </c>
      <c r="I168" s="53">
        <v>250000</v>
      </c>
      <c r="J168" s="46"/>
      <c r="K168" s="53">
        <v>150000</v>
      </c>
      <c r="L168" s="53">
        <f>SUM(I168:K168)</f>
        <v>400000</v>
      </c>
      <c r="M168" s="51"/>
      <c r="N168" s="47">
        <v>364331.72</v>
      </c>
      <c r="O168" s="48">
        <f t="shared" si="2"/>
        <v>35668.28000000003</v>
      </c>
    </row>
    <row r="169" spans="1:15" ht="31.5">
      <c r="A169" s="72" t="s">
        <v>72</v>
      </c>
      <c r="B169" s="71" t="s">
        <v>201</v>
      </c>
      <c r="C169" s="42">
        <v>50448</v>
      </c>
      <c r="D169" s="43" t="s">
        <v>400</v>
      </c>
      <c r="E169" s="43" t="s">
        <v>547</v>
      </c>
      <c r="F169" s="44" t="s">
        <v>531</v>
      </c>
      <c r="G169" s="42" t="s">
        <v>548</v>
      </c>
      <c r="H169" s="43" t="s">
        <v>549</v>
      </c>
      <c r="I169" s="53">
        <f>44038.5+72765.5+10000</f>
        <v>126804</v>
      </c>
      <c r="J169" s="46"/>
      <c r="K169" s="53">
        <v>82000</v>
      </c>
      <c r="L169" s="53">
        <f>SUM(I169:K169)</f>
        <v>208804</v>
      </c>
      <c r="M169" s="51"/>
      <c r="N169" s="47">
        <v>189783.4</v>
      </c>
      <c r="O169" s="48">
        <f t="shared" si="2"/>
        <v>19020.600000000006</v>
      </c>
    </row>
    <row r="170" spans="1:15" ht="42">
      <c r="A170" s="72" t="s">
        <v>72</v>
      </c>
      <c r="B170" s="71" t="s">
        <v>206</v>
      </c>
      <c r="C170" s="55">
        <v>50850</v>
      </c>
      <c r="D170" s="43" t="s">
        <v>400</v>
      </c>
      <c r="E170" s="56" t="s">
        <v>567</v>
      </c>
      <c r="F170" s="44" t="s">
        <v>552</v>
      </c>
      <c r="G170" s="54" t="s">
        <v>568</v>
      </c>
      <c r="H170" s="56" t="s">
        <v>569</v>
      </c>
      <c r="I170" s="53">
        <v>12000</v>
      </c>
      <c r="J170" s="46">
        <v>0</v>
      </c>
      <c r="K170" s="53">
        <v>0</v>
      </c>
      <c r="L170" s="53">
        <v>12000</v>
      </c>
      <c r="M170" s="54"/>
      <c r="N170" s="47">
        <v>12000</v>
      </c>
      <c r="O170" s="48">
        <f t="shared" si="2"/>
        <v>0</v>
      </c>
    </row>
    <row r="171" spans="1:15" ht="42">
      <c r="A171" s="72" t="s">
        <v>72</v>
      </c>
      <c r="B171" s="71" t="s">
        <v>210</v>
      </c>
      <c r="C171" s="55">
        <v>51160</v>
      </c>
      <c r="D171" s="56"/>
      <c r="E171" s="56" t="s">
        <v>588</v>
      </c>
      <c r="F171" s="44" t="s">
        <v>581</v>
      </c>
      <c r="G171" s="54" t="s">
        <v>311</v>
      </c>
      <c r="H171" s="56" t="s">
        <v>589</v>
      </c>
      <c r="I171" s="53">
        <v>9412</v>
      </c>
      <c r="J171" s="46">
        <v>40600</v>
      </c>
      <c r="K171" s="53">
        <v>0</v>
      </c>
      <c r="L171" s="53">
        <v>50012</v>
      </c>
      <c r="M171" s="54">
        <v>2</v>
      </c>
      <c r="N171" s="47">
        <v>50012</v>
      </c>
      <c r="O171" s="48">
        <f t="shared" si="2"/>
        <v>0</v>
      </c>
    </row>
    <row r="172" spans="1:15" ht="13.5">
      <c r="A172" s="17"/>
      <c r="B172" s="17"/>
      <c r="C172" s="61"/>
      <c r="D172" s="74" t="s">
        <v>618</v>
      </c>
      <c r="E172" s="75"/>
      <c r="F172" s="75"/>
      <c r="G172" s="75"/>
      <c r="H172" s="76"/>
      <c r="I172" s="62">
        <f aca="true" t="shared" si="3" ref="I172:O172">SUM(I3:I171)</f>
        <v>5518068.58</v>
      </c>
      <c r="J172" s="62">
        <f t="shared" si="3"/>
        <v>21164886.67</v>
      </c>
      <c r="K172" s="62">
        <f t="shared" si="3"/>
        <v>1308500.78</v>
      </c>
      <c r="L172" s="62">
        <f t="shared" si="3"/>
        <v>27991456.030000005</v>
      </c>
      <c r="M172" s="63">
        <f t="shared" si="3"/>
        <v>3103</v>
      </c>
      <c r="N172" s="62">
        <f t="shared" si="3"/>
        <v>20032610.18</v>
      </c>
      <c r="O172" s="62">
        <f t="shared" si="3"/>
        <v>7958845.850000001</v>
      </c>
    </row>
  </sheetData>
  <sheetProtection selectLockedCells="1" selectUnlockedCells="1"/>
  <mergeCells count="1">
    <mergeCell ref="D172:H172"/>
  </mergeCells>
  <printOptions/>
  <pageMargins left="0.3937007874015748" right="0.3937007874015748" top="0.3937007874015748" bottom="0.3937007874015748" header="0.3937007874015748" footer="0.3937007874015748"/>
  <pageSetup fitToHeight="0" fitToWidth="1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Carraro</dc:creator>
  <cp:keywords/>
  <dc:description/>
  <cp:lastModifiedBy>Marcelo Barao</cp:lastModifiedBy>
  <cp:lastPrinted>2019-02-21T14:11:14Z</cp:lastPrinted>
  <dcterms:created xsi:type="dcterms:W3CDTF">2014-04-04T18:07:17Z</dcterms:created>
  <dcterms:modified xsi:type="dcterms:W3CDTF">2019-02-21T14:12:49Z</dcterms:modified>
  <cp:category/>
  <cp:version/>
  <cp:contentType/>
  <cp:contentStatus/>
</cp:coreProperties>
</file>