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98" windowHeight="6023" tabRatio="596" activeTab="0"/>
  </bookViews>
  <sheets>
    <sheet name="10 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<sst xmlns="http://schemas.openxmlformats.org/spreadsheetml/2006/main" count="64" uniqueCount="57">
  <si>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RECEITA</t>
  </si>
  <si>
    <t>DESPESA</t>
  </si>
  <si>
    <t>TOTAL</t>
  </si>
  <si>
    <t xml:space="preserve">TOTAL </t>
  </si>
  <si>
    <t xml:space="preserve">TOTAL  </t>
  </si>
  <si>
    <t>DESPESAS CONVÊNIOS</t>
  </si>
  <si>
    <t>RECEITA APLICAÇÃO FINANCEIRA</t>
  </si>
  <si>
    <t>SALDO  ATUAL</t>
  </si>
  <si>
    <t>PERÍODO</t>
  </si>
  <si>
    <t>Credito</t>
  </si>
  <si>
    <t>DEVOLUÇÃO</t>
  </si>
  <si>
    <t xml:space="preserve">Saldo Conta Corrente </t>
  </si>
  <si>
    <t>CONTRAPARTIDA</t>
  </si>
  <si>
    <t>OUTROS REPASSES</t>
  </si>
  <si>
    <t>OBRIGAÇÕES FUNDO DO PARANÁ</t>
  </si>
  <si>
    <t>CHAMADAS ANO 2015</t>
  </si>
  <si>
    <t>09/2015 - Bolsa Senior -  CV  - 2015</t>
  </si>
  <si>
    <t>CHAMADAS ANO 2017</t>
  </si>
  <si>
    <t>Saldo Convênios</t>
  </si>
  <si>
    <t xml:space="preserve">Rendimento Poupança </t>
  </si>
  <si>
    <t>CP 12/2017 - Programa Institucional Bolsa Técnico - CV  - 2018</t>
  </si>
  <si>
    <t>CHAMADAS ANO 2018</t>
  </si>
  <si>
    <t>BOLSAS</t>
  </si>
  <si>
    <t>SIGFAP - 2014/2015/2016</t>
  </si>
  <si>
    <t>Sinapse - 33.569-X</t>
  </si>
  <si>
    <t>Sitema Stela - Tekis</t>
  </si>
  <si>
    <t>Crédito Orçamento 2018</t>
  </si>
  <si>
    <t>EXERCÍCIO 2019</t>
  </si>
  <si>
    <t>Crédito Orçamento 2019</t>
  </si>
  <si>
    <t>CP 15/2017 PROGRAMA DE BOLSAS DE PRODUTIVIDADE EM PESQUISA E DESENVOLVIMENTO TECNOLÓGICO / EXTENSÃO - CV 2019</t>
  </si>
  <si>
    <t xml:space="preserve"> FOMENTO c/c 33.421-9 - 145-9</t>
  </si>
  <si>
    <t xml:space="preserve">CP 23/2018 - Programa de Apoio a Publicações Científicas – Fortalecimento deEditoras - TC 2019
</t>
  </si>
  <si>
    <t>CP 25/2018 - PROGRAMA DE APOIO À ORGANIZAÇÃO DE EVENTOS DAS - MOCIAÇÕES OU SOCIEDADES ÉCNICO-CIENTÍFICAS E INSTITUTOS DE PESQUISA - TC 2019</t>
  </si>
  <si>
    <t>CHAMADAS ANO 2019</t>
  </si>
  <si>
    <t>PI 02/2017 - INCT - TC - 2019</t>
  </si>
  <si>
    <t>Saldo Fundo Investimento</t>
  </si>
  <si>
    <t>Saldo Fundo Investimento BB</t>
  </si>
  <si>
    <t>CP 01/2019 - PIBIC &amp; PIBIT - CV 2019</t>
  </si>
  <si>
    <t>CP 01/2019 - PIBIC &amp; PIBIT - TC 2019</t>
  </si>
  <si>
    <t>CP  02/2019 - PIBIS - CV 2019</t>
  </si>
  <si>
    <t>Rendimento Poupança BB</t>
  </si>
  <si>
    <t>Saldo Convênios BB</t>
  </si>
  <si>
    <t>Poupança CEF</t>
  </si>
  <si>
    <t>Consolidado 10</t>
  </si>
  <si>
    <t>CP 03/2019 - PIBEX - CV 2019</t>
  </si>
  <si>
    <t>CP 03/2019 - PIBEX - TC 2019</t>
  </si>
  <si>
    <t>PI 02/2019 - Nanotecnologia -  CV 2019</t>
  </si>
  <si>
    <t>PI 03/2019 - Empresas Incubadas - CV 2019</t>
  </si>
  <si>
    <t>PI 04/2019 - UK Academies - CV 2019</t>
  </si>
  <si>
    <t>PI 05/2019 - Programa de Cooperação Confap – Water JPI Joint Calls - CV 2019</t>
  </si>
  <si>
    <t>PI 05/2019 - Programa de Cooperação Confap – Water JPI Joint Calls - TC 2019</t>
  </si>
  <si>
    <t>CP  02/2019 - PIBIS -TC 2019</t>
  </si>
  <si>
    <t>CP - Chamada Publica</t>
  </si>
  <si>
    <t xml:space="preserve">TC - Termo de Colaboração </t>
  </si>
  <si>
    <t>CV - Convênios</t>
  </si>
  <si>
    <t>NAPIs - Novos Arranjos de Pesquisa e Inovação</t>
  </si>
  <si>
    <t>PI - Processo de Inexigibilidade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</si>
</sst>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00_);_(* \(#,##0.000\);_(* &quot;-&quot;??_);_(@_)"/>
    <numFmt numFmtId="185" formatCode="_(* #,##0.00_);_(* \(#,##0.00\);_(* \-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38" fillId="0" borderId="0" xfId="62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7" fontId="0" fillId="0" borderId="0" xfId="62" applyFont="1" applyAlignment="1">
      <alignment/>
    </xf>
    <xf numFmtId="0" fontId="1" fillId="0" borderId="10" xfId="0" applyFont="1" applyBorder="1" applyAlignment="1">
      <alignment horizontal="center"/>
    </xf>
    <xf numFmtId="177" fontId="1" fillId="0" borderId="11" xfId="62" applyFont="1" applyBorder="1" applyAlignment="1">
      <alignment horizontal="center"/>
    </xf>
    <xf numFmtId="0" fontId="0" fillId="0" borderId="12" xfId="0" applyFont="1" applyBorder="1" applyAlignment="1">
      <alignment/>
    </xf>
    <xf numFmtId="177" fontId="0" fillId="0" borderId="13" xfId="62" applyFont="1" applyBorder="1" applyAlignment="1">
      <alignment/>
    </xf>
    <xf numFmtId="0" fontId="0" fillId="0" borderId="14" xfId="0" applyFont="1" applyBorder="1" applyAlignment="1">
      <alignment/>
    </xf>
    <xf numFmtId="177" fontId="1" fillId="33" borderId="15" xfId="62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" fillId="34" borderId="15" xfId="62" applyFont="1" applyFill="1" applyBorder="1" applyAlignment="1">
      <alignment/>
    </xf>
    <xf numFmtId="177" fontId="0" fillId="34" borderId="15" xfId="62" applyFont="1" applyFill="1" applyBorder="1" applyAlignment="1">
      <alignment/>
    </xf>
    <xf numFmtId="177" fontId="0" fillId="0" borderId="15" xfId="62" applyFont="1" applyBorder="1" applyAlignment="1">
      <alignment/>
    </xf>
    <xf numFmtId="177" fontId="0" fillId="35" borderId="15" xfId="62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5" xfId="62" applyFont="1" applyBorder="1" applyAlignment="1">
      <alignment/>
    </xf>
    <xf numFmtId="177" fontId="1" fillId="35" borderId="15" xfId="62" applyFont="1" applyFill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12" xfId="48" applyFont="1" applyBorder="1">
      <alignment/>
      <protection/>
    </xf>
    <xf numFmtId="177" fontId="0" fillId="0" borderId="16" xfId="62" applyFont="1" applyBorder="1" applyAlignment="1">
      <alignment/>
    </xf>
    <xf numFmtId="0" fontId="0" fillId="34" borderId="0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177" fontId="0" fillId="0" borderId="12" xfId="62" applyFont="1" applyBorder="1" applyAlignment="1">
      <alignment/>
    </xf>
    <xf numFmtId="177" fontId="1" fillId="0" borderId="15" xfId="6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177" fontId="1" fillId="0" borderId="17" xfId="62" applyFont="1" applyBorder="1" applyAlignment="1">
      <alignment/>
    </xf>
    <xf numFmtId="0" fontId="1" fillId="0" borderId="18" xfId="0" applyFont="1" applyBorder="1" applyAlignment="1">
      <alignment/>
    </xf>
    <xf numFmtId="177" fontId="1" fillId="0" borderId="16" xfId="62" applyFont="1" applyBorder="1" applyAlignment="1">
      <alignment/>
    </xf>
    <xf numFmtId="177" fontId="0" fillId="0" borderId="0" xfId="62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77" fontId="1" fillId="0" borderId="16" xfId="62" applyNumberFormat="1" applyFont="1" applyBorder="1" applyAlignment="1">
      <alignment/>
    </xf>
    <xf numFmtId="177" fontId="0" fillId="0" borderId="0" xfId="62" applyAlignment="1">
      <alignment/>
    </xf>
    <xf numFmtId="43" fontId="0" fillId="0" borderId="15" xfId="63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1" fillId="35" borderId="12" xfId="48" applyFont="1" applyFill="1" applyBorder="1">
      <alignment/>
      <protection/>
    </xf>
    <xf numFmtId="0" fontId="1" fillId="35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tegoria do Assistente de Dados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2 2" xfId="64"/>
    <cellStyle name="Vírgula 2 3" xfId="65"/>
    <cellStyle name="Vírgula 2 4" xfId="66"/>
    <cellStyle name="Vírgula 3" xfId="67"/>
    <cellStyle name="Vírgula 3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97" zoomScaleNormal="97" zoomScalePageLayoutView="0" workbookViewId="0" topLeftCell="A1">
      <selection activeCell="J59" sqref="J59"/>
    </sheetView>
  </sheetViews>
  <sheetFormatPr defaultColWidth="9.140625" defaultRowHeight="12.75"/>
  <cols>
    <col min="1" max="1" width="43.57421875" style="5" customWidth="1"/>
    <col min="2" max="2" width="15.00390625" style="5" bestFit="1" customWidth="1"/>
    <col min="3" max="3" width="112.57421875" style="5" customWidth="1"/>
    <col min="4" max="4" width="17.57421875" style="6" customWidth="1"/>
    <col min="5" max="16384" width="9.140625" style="5" customWidth="1"/>
  </cols>
  <sheetData>
    <row r="1" spans="1:4" s="6" customFormat="1" ht="12.75">
      <c r="A1" s="49" t="s">
        <v>27</v>
      </c>
      <c r="B1" s="49"/>
      <c r="C1" s="49"/>
      <c r="D1" s="49"/>
    </row>
    <row r="2" spans="1:4" s="6" customFormat="1" ht="12.75">
      <c r="A2" s="49" t="s">
        <v>30</v>
      </c>
      <c r="B2" s="49"/>
      <c r="C2" s="49"/>
      <c r="D2" s="49"/>
    </row>
    <row r="3" spans="1:4" s="6" customFormat="1" ht="15">
      <c r="A3" s="50" t="s">
        <v>43</v>
      </c>
      <c r="B3" s="50"/>
      <c r="C3" s="50"/>
      <c r="D3" s="50"/>
    </row>
    <row r="4" spans="1:3" s="6" customFormat="1" ht="12.75" thickBot="1">
      <c r="A4" s="5"/>
      <c r="C4" s="5"/>
    </row>
    <row r="5" spans="1:4" s="6" customFormat="1" ht="14.25" thickBot="1" thickTop="1">
      <c r="A5" s="7" t="s">
        <v>0</v>
      </c>
      <c r="B5" s="37" t="s">
        <v>8</v>
      </c>
      <c r="C5" s="38" t="s">
        <v>1</v>
      </c>
      <c r="D5" s="8" t="s">
        <v>8</v>
      </c>
    </row>
    <row r="6" spans="1:4" s="6" customFormat="1" ht="12.75" thickTop="1">
      <c r="A6" s="9"/>
      <c r="B6" s="10"/>
      <c r="C6" s="11"/>
      <c r="D6" s="10"/>
    </row>
    <row r="7" spans="1:4" s="6" customFormat="1" ht="12.75">
      <c r="A7" s="43" t="s">
        <v>9</v>
      </c>
      <c r="B7" s="12">
        <f>SUM(B9:B10)</f>
        <v>1960000</v>
      </c>
      <c r="C7" s="13" t="s">
        <v>5</v>
      </c>
      <c r="D7" s="14">
        <f>SUM(D11+D16+D20)</f>
        <v>2729439.56</v>
      </c>
    </row>
    <row r="8" spans="1:4" s="6" customFormat="1" ht="12.75">
      <c r="A8" s="5" t="s">
        <v>26</v>
      </c>
      <c r="B8" s="16"/>
      <c r="C8" s="47" t="s">
        <v>15</v>
      </c>
      <c r="D8" s="17">
        <f>SUM(D9:D9)</f>
        <v>0</v>
      </c>
    </row>
    <row r="9" spans="1:4" s="6" customFormat="1" ht="12">
      <c r="A9" s="9" t="s">
        <v>28</v>
      </c>
      <c r="B9" s="16">
        <v>1960000</v>
      </c>
      <c r="C9" s="18" t="s">
        <v>16</v>
      </c>
      <c r="D9" s="16"/>
    </row>
    <row r="10" spans="1:4" s="6" customFormat="1" ht="12">
      <c r="A10" s="5"/>
      <c r="B10" s="16"/>
      <c r="C10" s="18"/>
      <c r="D10" s="16"/>
    </row>
    <row r="11" spans="1:4" s="6" customFormat="1" ht="12.75">
      <c r="A11" s="45" t="s">
        <v>6</v>
      </c>
      <c r="B11" s="22">
        <f>SUM(B12:B13)</f>
        <v>172889.76</v>
      </c>
      <c r="C11" s="47" t="s">
        <v>17</v>
      </c>
      <c r="D11" s="17">
        <f>SUM(D12:D15)</f>
        <v>116000</v>
      </c>
    </row>
    <row r="12" spans="1:4" s="6" customFormat="1" ht="12">
      <c r="A12" s="9" t="s">
        <v>19</v>
      </c>
      <c r="B12" s="16">
        <v>120267.49</v>
      </c>
      <c r="C12" s="23" t="s">
        <v>20</v>
      </c>
      <c r="D12" s="42">
        <v>112000</v>
      </c>
    </row>
    <row r="13" spans="1:4" s="6" customFormat="1" ht="34.5" customHeight="1">
      <c r="A13" s="9" t="s">
        <v>40</v>
      </c>
      <c r="B13" s="16">
        <v>52622.27</v>
      </c>
      <c r="C13" s="23" t="s">
        <v>29</v>
      </c>
      <c r="D13" s="16">
        <v>4000</v>
      </c>
    </row>
    <row r="14" spans="1:4" s="6" customFormat="1" ht="18.75" customHeight="1">
      <c r="A14" s="9"/>
      <c r="B14" s="16"/>
      <c r="C14" s="23" t="s">
        <v>34</v>
      </c>
      <c r="D14" s="16"/>
    </row>
    <row r="15" spans="1:4" s="6" customFormat="1" ht="21.75" customHeight="1">
      <c r="A15" s="46" t="s">
        <v>10</v>
      </c>
      <c r="B15" s="17">
        <f>SUM(B16:B17)</f>
        <v>209259.39</v>
      </c>
      <c r="C15" s="23"/>
      <c r="D15" s="16"/>
    </row>
    <row r="16" spans="1:4" s="6" customFormat="1" ht="18.75" customHeight="1">
      <c r="A16" s="24" t="s">
        <v>18</v>
      </c>
      <c r="B16" s="16">
        <v>156938.42</v>
      </c>
      <c r="C16" s="47" t="s">
        <v>21</v>
      </c>
      <c r="D16" s="17">
        <f>SUM(D17:D19)</f>
        <v>29945</v>
      </c>
    </row>
    <row r="17" spans="1:4" s="6" customFormat="1" ht="38.25" customHeight="1">
      <c r="A17" s="24" t="s">
        <v>41</v>
      </c>
      <c r="B17" s="16">
        <v>52320.97</v>
      </c>
      <c r="C17" s="3" t="s">
        <v>31</v>
      </c>
      <c r="D17" s="16">
        <v>16000</v>
      </c>
    </row>
    <row r="18" spans="2:4" s="6" customFormat="1" ht="39" customHeight="1">
      <c r="B18" s="16"/>
      <c r="C18" s="3" t="s">
        <v>32</v>
      </c>
      <c r="D18" s="16">
        <v>13945</v>
      </c>
    </row>
    <row r="19" spans="2:4" s="6" customFormat="1" ht="24" customHeight="1">
      <c r="B19" s="16"/>
      <c r="C19" s="23"/>
      <c r="D19" s="16"/>
    </row>
    <row r="20" spans="2:4" s="6" customFormat="1" ht="20.25" customHeight="1">
      <c r="B20" s="16"/>
      <c r="C20" s="44" t="s">
        <v>33</v>
      </c>
      <c r="D20" s="17">
        <f>SUM(D21:D31)</f>
        <v>2583494.56</v>
      </c>
    </row>
    <row r="21" spans="1:4" s="6" customFormat="1" ht="16.5" customHeight="1">
      <c r="A21" s="9"/>
      <c r="B21" s="16"/>
      <c r="C21" s="3" t="s">
        <v>37</v>
      </c>
      <c r="D21" s="16">
        <f>834000+37200</f>
        <v>871200</v>
      </c>
    </row>
    <row r="22" spans="1:4" s="6" customFormat="1" ht="16.5" customHeight="1">
      <c r="A22" s="9"/>
      <c r="B22" s="16"/>
      <c r="C22" s="3" t="s">
        <v>38</v>
      </c>
      <c r="D22" s="16">
        <v>452000</v>
      </c>
    </row>
    <row r="23" spans="1:4" s="6" customFormat="1" ht="16.5" customHeight="1">
      <c r="A23" s="9"/>
      <c r="B23" s="16"/>
      <c r="C23" s="3" t="s">
        <v>39</v>
      </c>
      <c r="D23" s="16">
        <v>546400</v>
      </c>
    </row>
    <row r="24" spans="1:4" s="6" customFormat="1" ht="16.5" customHeight="1">
      <c r="A24" s="9"/>
      <c r="B24" s="16"/>
      <c r="C24" s="3" t="s">
        <v>51</v>
      </c>
      <c r="D24" s="16">
        <v>241600</v>
      </c>
    </row>
    <row r="25" spans="1:4" s="6" customFormat="1" ht="16.5" customHeight="1">
      <c r="A25" s="9"/>
      <c r="B25" s="16"/>
      <c r="C25" s="3" t="s">
        <v>44</v>
      </c>
      <c r="D25" s="16">
        <f>122400+7200</f>
        <v>129600</v>
      </c>
    </row>
    <row r="26" spans="1:4" s="6" customFormat="1" ht="16.5" customHeight="1">
      <c r="A26" s="9"/>
      <c r="B26" s="16"/>
      <c r="C26" s="3" t="s">
        <v>45</v>
      </c>
      <c r="D26" s="16">
        <v>24000</v>
      </c>
    </row>
    <row r="27" spans="1:4" s="6" customFormat="1" ht="16.5" customHeight="1">
      <c r="A27" s="9"/>
      <c r="B27" s="16"/>
      <c r="C27" s="3" t="s">
        <v>46</v>
      </c>
      <c r="D27" s="16">
        <v>44000</v>
      </c>
    </row>
    <row r="28" spans="1:4" s="6" customFormat="1" ht="16.5" customHeight="1">
      <c r="A28" s="9"/>
      <c r="B28" s="16"/>
      <c r="C28" s="3" t="s">
        <v>47</v>
      </c>
      <c r="D28" s="16">
        <v>32000</v>
      </c>
    </row>
    <row r="29" spans="1:4" s="6" customFormat="1" ht="16.5" customHeight="1">
      <c r="A29" s="9"/>
      <c r="B29" s="16"/>
      <c r="C29" s="3" t="s">
        <v>48</v>
      </c>
      <c r="D29" s="16">
        <v>106755.36</v>
      </c>
    </row>
    <row r="30" spans="1:4" s="6" customFormat="1" ht="16.5" customHeight="1">
      <c r="A30" s="9"/>
      <c r="B30" s="16"/>
      <c r="C30" s="3" t="s">
        <v>49</v>
      </c>
      <c r="D30" s="16">
        <v>46539.2</v>
      </c>
    </row>
    <row r="31" spans="1:4" s="6" customFormat="1" ht="16.5" customHeight="1">
      <c r="A31" s="9"/>
      <c r="B31" s="16"/>
      <c r="C31" s="3" t="s">
        <v>50</v>
      </c>
      <c r="D31" s="16">
        <v>89400</v>
      </c>
    </row>
    <row r="32" spans="1:4" s="6" customFormat="1" ht="16.5" customHeight="1">
      <c r="A32" s="9"/>
      <c r="B32" s="16"/>
      <c r="C32" s="18"/>
      <c r="D32" s="16"/>
    </row>
    <row r="33" spans="1:4" s="6" customFormat="1" ht="16.5" customHeight="1">
      <c r="A33" s="9"/>
      <c r="B33" s="16"/>
      <c r="C33" s="26" t="s">
        <v>13</v>
      </c>
      <c r="D33" s="15">
        <f>SUM(D34+D37+D40)</f>
        <v>208694.53</v>
      </c>
    </row>
    <row r="34" spans="1:4" s="6" customFormat="1" ht="16.5" customHeight="1">
      <c r="A34" s="9"/>
      <c r="B34" s="16"/>
      <c r="C34" s="27" t="s">
        <v>22</v>
      </c>
      <c r="D34" s="22">
        <f>SUM(D35:D35)</f>
        <v>4500</v>
      </c>
    </row>
    <row r="35" spans="1:4" s="6" customFormat="1" ht="16.5" customHeight="1">
      <c r="A35" s="9"/>
      <c r="B35" s="16"/>
      <c r="C35" s="18" t="s">
        <v>23</v>
      </c>
      <c r="D35" s="16">
        <v>4500</v>
      </c>
    </row>
    <row r="36" spans="1:4" s="6" customFormat="1" ht="16.5" customHeight="1">
      <c r="A36" s="9"/>
      <c r="B36" s="16"/>
      <c r="C36" s="19"/>
      <c r="D36" s="16"/>
    </row>
    <row r="37" spans="1:4" s="6" customFormat="1" ht="16.5" customHeight="1">
      <c r="A37" s="9"/>
      <c r="B37" s="16"/>
      <c r="C37" s="47" t="s">
        <v>12</v>
      </c>
      <c r="D37" s="22">
        <f>SUM(D38:D38)</f>
        <v>3000</v>
      </c>
    </row>
    <row r="38" spans="1:4" s="6" customFormat="1" ht="16.5" customHeight="1">
      <c r="A38" s="9"/>
      <c r="B38" s="16"/>
      <c r="C38" s="19" t="s">
        <v>24</v>
      </c>
      <c r="D38" s="16">
        <v>3000</v>
      </c>
    </row>
    <row r="39" spans="1:4" s="6" customFormat="1" ht="16.5" customHeight="1">
      <c r="A39" s="9"/>
      <c r="B39" s="16"/>
      <c r="C39" s="30"/>
      <c r="D39" s="29"/>
    </row>
    <row r="40" spans="1:4" s="6" customFormat="1" ht="16.5" customHeight="1">
      <c r="A40" s="9"/>
      <c r="B40" s="16"/>
      <c r="C40" s="47" t="s">
        <v>14</v>
      </c>
      <c r="D40" s="22">
        <f>SUM(D41:D42)</f>
        <v>201194.53</v>
      </c>
    </row>
    <row r="41" spans="1:4" s="6" customFormat="1" ht="16.5" customHeight="1">
      <c r="A41" s="9"/>
      <c r="B41" s="16"/>
      <c r="C41" s="4" t="s">
        <v>25</v>
      </c>
      <c r="D41" s="16">
        <v>201194.53</v>
      </c>
    </row>
    <row r="42" spans="1:4" s="6" customFormat="1" ht="13.5" thickBot="1">
      <c r="A42" s="31"/>
      <c r="B42" s="40"/>
      <c r="C42" s="19"/>
      <c r="D42" s="25"/>
    </row>
    <row r="43" spans="1:4" s="6" customFormat="1" ht="13.5" thickBot="1">
      <c r="A43" s="32" t="s">
        <v>4</v>
      </c>
      <c r="B43" s="33">
        <f>SUM(B7+B11+B15)</f>
        <v>2342149.15</v>
      </c>
      <c r="C43" s="32" t="s">
        <v>2</v>
      </c>
      <c r="D43" s="33">
        <f>SUM(D7+D33)</f>
        <v>2938134.09</v>
      </c>
    </row>
    <row r="44" spans="1:4" s="6" customFormat="1" ht="12">
      <c r="A44" s="9"/>
      <c r="B44" s="10"/>
      <c r="C44" s="19"/>
      <c r="D44" s="10"/>
    </row>
    <row r="45" spans="1:4" s="6" customFormat="1" ht="12.75">
      <c r="A45" s="31" t="s">
        <v>7</v>
      </c>
      <c r="B45" s="16">
        <f>SUM(B46:B49)</f>
        <v>38182171.879999995</v>
      </c>
      <c r="C45" s="20" t="s">
        <v>7</v>
      </c>
      <c r="D45" s="21">
        <f>SUM(D46:D49)</f>
        <v>37586186.94</v>
      </c>
    </row>
    <row r="46" spans="1:4" s="6" customFormat="1" ht="12">
      <c r="A46" s="9" t="s">
        <v>11</v>
      </c>
      <c r="B46" s="16">
        <v>10085.5</v>
      </c>
      <c r="C46" s="19" t="s">
        <v>11</v>
      </c>
      <c r="D46" s="16">
        <f>21569.83+31482.84</f>
        <v>53052.67</v>
      </c>
    </row>
    <row r="47" spans="1:4" s="6" customFormat="1" ht="12">
      <c r="A47" s="28" t="s">
        <v>35</v>
      </c>
      <c r="B47" s="16">
        <f>2251809.77+10904120.95</f>
        <v>13155930.719999999</v>
      </c>
      <c r="C47" s="36" t="s">
        <v>35</v>
      </c>
      <c r="D47" s="16">
        <f>563942.32+12873181.35</f>
        <v>13437123.67</v>
      </c>
    </row>
    <row r="48" spans="1:4" s="6" customFormat="1" ht="12">
      <c r="A48" s="28" t="s">
        <v>35</v>
      </c>
      <c r="B48" s="16">
        <v>25016155.66</v>
      </c>
      <c r="C48" s="36" t="s">
        <v>35</v>
      </c>
      <c r="D48" s="16">
        <v>24096010.6</v>
      </c>
    </row>
    <row r="49" spans="1:4" s="6" customFormat="1" ht="12">
      <c r="A49" s="39" t="s">
        <v>42</v>
      </c>
      <c r="B49" s="16"/>
      <c r="C49" s="19" t="s">
        <v>42</v>
      </c>
      <c r="D49" s="16"/>
    </row>
    <row r="50" spans="1:4" s="6" customFormat="1" ht="12">
      <c r="A50" s="28" t="s">
        <v>36</v>
      </c>
      <c r="B50" s="16"/>
      <c r="C50" s="19"/>
      <c r="D50" s="16"/>
    </row>
    <row r="51" spans="1:4" s="6" customFormat="1" ht="13.5" thickBot="1">
      <c r="A51" s="48" t="s">
        <v>3</v>
      </c>
      <c r="B51" s="35">
        <f>SUM(B43+B45)</f>
        <v>40524321.029999994</v>
      </c>
      <c r="C51" s="34"/>
      <c r="D51" s="35">
        <f>SUM(D43+D45)</f>
        <v>40524321.03</v>
      </c>
    </row>
    <row r="52" spans="1:3" s="6" customFormat="1" ht="12.75" thickTop="1">
      <c r="A52" s="5"/>
      <c r="B52" s="5"/>
      <c r="C52" s="5"/>
    </row>
    <row r="53" spans="1:4" s="6" customFormat="1" ht="12">
      <c r="A53" s="5"/>
      <c r="B53" s="5"/>
      <c r="D53" s="6">
        <f>SUM(B51-D51)</f>
        <v>-7.450580596923828E-09</v>
      </c>
    </row>
    <row r="54" spans="3:4" ht="12">
      <c r="C54" s="19"/>
      <c r="D54" s="36"/>
    </row>
    <row r="55" ht="12">
      <c r="A55" s="2" t="s">
        <v>56</v>
      </c>
    </row>
    <row r="56" ht="12">
      <c r="A56" s="2" t="s">
        <v>52</v>
      </c>
    </row>
    <row r="57" ht="12">
      <c r="A57" s="2" t="s">
        <v>53</v>
      </c>
    </row>
    <row r="58" ht="12">
      <c r="A58" s="1" t="s">
        <v>54</v>
      </c>
    </row>
    <row r="59" ht="12">
      <c r="A59" s="41" t="s">
        <v>55</v>
      </c>
    </row>
  </sheetData>
  <sheetProtection/>
  <mergeCells count="3">
    <mergeCell ref="A1:D1"/>
    <mergeCell ref="A2:D2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97 Professional</dc:creator>
  <cp:keywords/>
  <dc:description/>
  <cp:lastModifiedBy>Marcelo Barao</cp:lastModifiedBy>
  <cp:lastPrinted>2019-10-08T17:48:49Z</cp:lastPrinted>
  <dcterms:created xsi:type="dcterms:W3CDTF">2001-01-22T12:55:24Z</dcterms:created>
  <dcterms:modified xsi:type="dcterms:W3CDTF">2019-12-17T16:30:48Z</dcterms:modified>
  <cp:category/>
  <cp:version/>
  <cp:contentType/>
  <cp:contentStatus/>
</cp:coreProperties>
</file>